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2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A94\"/>
    </mc:Choice>
  </mc:AlternateContent>
  <xr:revisionPtr revIDLastSave="1" documentId="8_{C7759628-A70D-4269-9856-8DF7CBD4BC15}" xr6:coauthVersionLast="45" xr6:coauthVersionMax="45" xr10:uidLastSave="{FE8CBDBD-C714-4A36-9DE4-24FF86DC8C98}"/>
  <bookViews>
    <workbookView xWindow="-120" yWindow="-120" windowWidth="15600" windowHeight="11760" tabRatio="937" firstSheet="4" activeTab="5" xr2:uid="{00000000-000D-0000-FFFF-FFFF00000000}"/>
  </bookViews>
  <sheets>
    <sheet name="kansi pääsivu" sheetId="8" r:id="rId1"/>
    <sheet name="sisällysluettelo sivu 1" sheetId="9" r:id="rId2"/>
    <sheet name="tase sivu 2" sheetId="2" r:id="rId3"/>
    <sheet name="tuloslaskelma sivu 3" sheetId="1" r:id="rId4"/>
    <sheet name="Liitetiedot" sheetId="18" r:id="rId5"/>
    <sheet name="Luettelo tilikirjoista" sheetId="13" r:id="rId6"/>
    <sheet name="Allekirjoitukset" sheetId="14" r:id="rId7"/>
  </sheets>
  <definedNames>
    <definedName name="_xlnm.Print_Area" localSheetId="6">Allekirjoitukset!$A$1:$G$41</definedName>
    <definedName name="_xlnm.Print_Area" localSheetId="0">'kansi pääsivu'!$A$1:$A$42</definedName>
    <definedName name="_xlnm.Print_Area" localSheetId="4">Liitetiedot!$A$3:$G$56</definedName>
    <definedName name="_xlnm.Print_Area" localSheetId="5">'Luettelo tilikirjoista'!$A$8:$G$25</definedName>
    <definedName name="_xlnm.Print_Area" localSheetId="1">'sisällysluettelo sivu 1'!$A$1:$F$30</definedName>
    <definedName name="_xlnm.Print_Area" localSheetId="2">'tase sivu 2'!$A$1:$G$60</definedName>
    <definedName name="_xlnm.Print_Area" localSheetId="3">'tuloslaskelma sivu 3'!$A$1:$J$42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8" l="1"/>
  <c r="G56" i="18"/>
  <c r="D17" i="1"/>
  <c r="D15" i="1"/>
  <c r="G41" i="18"/>
  <c r="D13" i="1"/>
  <c r="G33" i="1"/>
  <c r="H35" i="1"/>
  <c r="H27" i="1"/>
  <c r="G15" i="1"/>
  <c r="G13" i="1"/>
  <c r="H19" i="1"/>
  <c r="F55" i="2"/>
  <c r="F47" i="2"/>
  <c r="F57" i="2"/>
  <c r="F41" i="2"/>
  <c r="F27" i="2"/>
  <c r="F31" i="2"/>
  <c r="F18" i="2"/>
  <c r="F14" i="2"/>
  <c r="E41" i="18"/>
  <c r="E54" i="18"/>
  <c r="E56" i="18"/>
  <c r="E27" i="1"/>
  <c r="E35" i="1"/>
  <c r="D55" i="2"/>
  <c r="D41" i="2"/>
  <c r="D47" i="2"/>
  <c r="D57" i="2" s="1"/>
  <c r="D18" i="2"/>
  <c r="D14" i="2"/>
  <c r="D20" i="2"/>
  <c r="D27" i="2"/>
  <c r="D31" i="2"/>
  <c r="I25" i="2"/>
  <c r="I26" i="2"/>
  <c r="I29" i="2"/>
  <c r="H33" i="2"/>
  <c r="H39" i="2"/>
  <c r="H42" i="2"/>
  <c r="H60" i="2"/>
  <c r="H62" i="2" s="1"/>
  <c r="I39" i="2"/>
  <c r="I40" i="2"/>
  <c r="I55" i="2"/>
  <c r="E19" i="1"/>
  <c r="E29" i="1"/>
  <c r="E37" i="1"/>
  <c r="E39" i="1"/>
  <c r="E41" i="1"/>
  <c r="H29" i="1"/>
  <c r="H37" i="1"/>
  <c r="H39" i="1"/>
  <c r="H41" i="1"/>
  <c r="D59" i="2"/>
  <c r="D33" i="2"/>
  <c r="F59" i="2"/>
  <c r="F20" i="2" l="1"/>
  <c r="F33" i="2" s="1"/>
</calcChain>
</file>

<file path=xl/sharedStrings.xml><?xml version="1.0" encoding="utf-8"?>
<sst xmlns="http://schemas.openxmlformats.org/spreadsheetml/2006/main" count="160" uniqueCount="143">
  <si>
    <t>EMMAUS HELSINKI RY</t>
  </si>
  <si>
    <t>Mäkelänkatu 54 A, 00510 Helsinki</t>
  </si>
  <si>
    <t>y-tunnus 0315404.8</t>
  </si>
  <si>
    <t>Tilinpäätös</t>
  </si>
  <si>
    <t>1.1.2019 – 31.12.2019</t>
  </si>
  <si>
    <t>1(6)</t>
  </si>
  <si>
    <t>Emmaus Helsinki ry</t>
  </si>
  <si>
    <t>Tilinpäätös tilikaudelta 1.1.2019-31.12.2019</t>
  </si>
  <si>
    <t>Sisällys</t>
  </si>
  <si>
    <t>Sivu</t>
  </si>
  <si>
    <t>Sisällysluettelo</t>
  </si>
  <si>
    <t xml:space="preserve">Tase                                    </t>
  </si>
  <si>
    <t>31.12.2019 ja 31.12.2018</t>
  </si>
  <si>
    <t>Tuloslaskelma</t>
  </si>
  <si>
    <t>1.1.-31.12.2019 ja 1.1.-31.12.2018</t>
  </si>
  <si>
    <t>Liitetiedot</t>
  </si>
  <si>
    <t>4</t>
  </si>
  <si>
    <t>Tilinpäätöksen allekirjoitukset</t>
  </si>
  <si>
    <t>5</t>
  </si>
  <si>
    <t>Tilintarkastusmerkintä</t>
  </si>
  <si>
    <t>Luettelo tilikirjoista</t>
  </si>
  <si>
    <t>Tilinpäätös on säilytettävä vähintään 10 vuotta tilikauden päättymisestä eli 31.12.2029 asti.</t>
  </si>
  <si>
    <t xml:space="preserve">Tilikauden tositeaineisto on säilytettävä vähintään 6 vuotta sen vuoden lopusta, jona </t>
  </si>
  <si>
    <t>tilikausi on päättynyt eli 31.12.2025 asti.</t>
  </si>
  <si>
    <t>2(6)</t>
  </si>
  <si>
    <t>TASE</t>
  </si>
  <si>
    <t>VASTAAVAA</t>
  </si>
  <si>
    <t>PYSYVÄT VASTAAVAT</t>
  </si>
  <si>
    <t>31.12.2001</t>
  </si>
  <si>
    <t>Aineettomat hyödykkeet</t>
  </si>
  <si>
    <t>Muut pitkävaikutteiset menot</t>
  </si>
  <si>
    <t>Aineettomat hyödykkeet yhteensä</t>
  </si>
  <si>
    <t>Sijoitukset</t>
  </si>
  <si>
    <t>Osakkeet ja osuudet</t>
  </si>
  <si>
    <t>Sijoitukset yhteensä</t>
  </si>
  <si>
    <t>PYSYVÄT VASTAAVAT YHTEENSÄ</t>
  </si>
  <si>
    <t>VAIHTUVAT VASTAAVAT</t>
  </si>
  <si>
    <t>Lyhytaikaiset saamiset</t>
  </si>
  <si>
    <t>Muut saamiset</t>
  </si>
  <si>
    <t>Siirtosaamiset</t>
  </si>
  <si>
    <t>Lyhytaikaiset saamiset yhteensä</t>
  </si>
  <si>
    <t>Rahat ja pankkisaamiset</t>
  </si>
  <si>
    <t>VAIHTUVAT VASTAAVAT YHTEENSÄ</t>
  </si>
  <si>
    <t>VASTAAVAA YHTEENSÄ</t>
  </si>
  <si>
    <t>VASTATTAVAA</t>
  </si>
  <si>
    <t>OMA PÄÄOMA</t>
  </si>
  <si>
    <t>Edellisten tilikausien ylijäämä</t>
  </si>
  <si>
    <t>Tilikauden ylijäämä</t>
  </si>
  <si>
    <t>Oma pääoma yhteensä</t>
  </si>
  <si>
    <t>VIERAS PÄÄOMA</t>
  </si>
  <si>
    <t>Pitkäaikainen vieras pääoma</t>
  </si>
  <si>
    <t>Lainat rahoituslaitoksilta</t>
  </si>
  <si>
    <t>Pitkäaikainen vieras pääoma yhteensä</t>
  </si>
  <si>
    <t>Lyhytaikainen vieras pääoma</t>
  </si>
  <si>
    <t>Saadut ennakot</t>
  </si>
  <si>
    <t>Ostovelat</t>
  </si>
  <si>
    <t>Muut velat</t>
  </si>
  <si>
    <t>Siirtovelat</t>
  </si>
  <si>
    <t>Lyhytaikainen vieras pääoma yhteensä</t>
  </si>
  <si>
    <t>VIERAS PÄÄOMA YHTEENSÄ</t>
  </si>
  <si>
    <t>VASTATTAVAA YHTEENSÄ</t>
  </si>
  <si>
    <t>3(6)</t>
  </si>
  <si>
    <t>TULOSLASKELMA</t>
  </si>
  <si>
    <t xml:space="preserve">     1.1.-31.12.2019</t>
  </si>
  <si>
    <t xml:space="preserve">     1.1.-31.12.2018</t>
  </si>
  <si>
    <t>VARSINAINEN TOIMINTA</t>
  </si>
  <si>
    <t>1. Varsinainen toiminta</t>
  </si>
  <si>
    <t>Tuotot</t>
  </si>
  <si>
    <t>Kulut</t>
  </si>
  <si>
    <t xml:space="preserve">   Henkilöstökulut</t>
  </si>
  <si>
    <t xml:space="preserve">   Poistot</t>
  </si>
  <si>
    <t xml:space="preserve">   Muut kulut</t>
  </si>
  <si>
    <t>VARSINAINEN TOIMINTA YHTEENSÄ</t>
  </si>
  <si>
    <t>VARAINHANKINTA</t>
  </si>
  <si>
    <t>Jäsenmaksut</t>
  </si>
  <si>
    <t>Muut varainhankinnan tuotot</t>
  </si>
  <si>
    <t>- Kulut</t>
  </si>
  <si>
    <t>VARAINANKINTA YHTEENSÄ</t>
  </si>
  <si>
    <t>TUOTTOJÄÄMÄ</t>
  </si>
  <si>
    <t>SIJOITUS- JA RAHOITUSTOIMINTA</t>
  </si>
  <si>
    <t>Korko- ja rahoitustuotot</t>
  </si>
  <si>
    <t>Korko- ja rahoituskulut</t>
  </si>
  <si>
    <t>TILIKAUDEN TULOS</t>
  </si>
  <si>
    <t>TILIKAUDEN YLIJÄÄMÄ</t>
  </si>
  <si>
    <t>4(6)</t>
  </si>
  <si>
    <t>Liitetiedot 31.12.2019</t>
  </si>
  <si>
    <t>1. Tieto tilinpäätöksen laatimisessa käytetystä säännöstöstä</t>
  </si>
  <si>
    <t>Tilinpäätöksen laatimisessa on noudatettu pien- ja mikroyrityksen tilinpäätöksessä esitettävistä</t>
  </si>
  <si>
    <t>tiedoista annetun valtioneuvoston asetuksen (PMA 1753/2015) mikroyrityssäännöstöä.</t>
  </si>
  <si>
    <t>2. Annetut vakuudet</t>
  </si>
  <si>
    <t>Suomen Kotteria Oy, vuokravakuus</t>
  </si>
  <si>
    <t>3. Henkilöstö</t>
  </si>
  <si>
    <t>Henkilöstön keskimääräinen luku tilikauden aikana</t>
  </si>
  <si>
    <t>Tilikaudella yhtiön palveluksessa oli keskimäärin</t>
  </si>
  <si>
    <t>Henkilöstökulut</t>
  </si>
  <si>
    <t>Palkat</t>
  </si>
  <si>
    <t>Lomapalkka jaksotus</t>
  </si>
  <si>
    <t>Tyelmaksu</t>
  </si>
  <si>
    <t>Aikaisempien vuosien tyelmaksu</t>
  </si>
  <si>
    <t>Lomapalkan sivukulut</t>
  </si>
  <si>
    <t>Työntekijän tyelmaksu</t>
  </si>
  <si>
    <t>Työttömyysvakuutus</t>
  </si>
  <si>
    <t>Työntekijän työttömyysvakuutusmaksu</t>
  </si>
  <si>
    <t>Tapaturmavakuutus</t>
  </si>
  <si>
    <t>Ryhmähenkivakuutus</t>
  </si>
  <si>
    <t>Sotumaksu</t>
  </si>
  <si>
    <t>Aikaisempien vuosien sivukulut</t>
  </si>
  <si>
    <t>yhteensä</t>
  </si>
  <si>
    <t>Yhdistys on saanut työllistämistukea ja Helsinkirahaa seuraavasti:</t>
  </si>
  <si>
    <t>4. Toimintakertomusta vastaavat tiedot</t>
  </si>
  <si>
    <t xml:space="preserve">4.1. Oman pääoman muutokset </t>
  </si>
  <si>
    <t>Oma pääoma</t>
  </si>
  <si>
    <t>Edellisten tilikausienb ylijäämä</t>
  </si>
  <si>
    <t>Oma pääoma yhteensä tilikauden lopussa</t>
  </si>
  <si>
    <t>6(6)</t>
  </si>
  <si>
    <t>Tilikaudella käytetyt tilikirjat</t>
  </si>
  <si>
    <t>Päiväkirja</t>
  </si>
  <si>
    <t>ATK-listana</t>
  </si>
  <si>
    <t>koko tilikausi</t>
  </si>
  <si>
    <t>Pääkirja</t>
  </si>
  <si>
    <t>Tase tileittäin</t>
  </si>
  <si>
    <t>Tuloslaskelma tileittäin</t>
  </si>
  <si>
    <t>Tositteiden lajit ja tositteet</t>
  </si>
  <si>
    <t>Kirjanpidossa on käytetty kuutta tositelajia.</t>
  </si>
  <si>
    <t>1920-tositelajisarja, FI57801020003904 tili</t>
  </si>
  <si>
    <t>(1-465)</t>
  </si>
  <si>
    <t>Kassa-tositelajisarja, Mäkelänkadun kassakirjaukset</t>
  </si>
  <si>
    <t>(40000-40011)</t>
  </si>
  <si>
    <t>PL-tositelajisarja, palkka-kirjaukset</t>
  </si>
  <si>
    <t>(45000-45011)</t>
  </si>
  <si>
    <t>TP- tositelajisarja, tilinpäätöksen jaksotukset</t>
  </si>
  <si>
    <t>(50000-50004)</t>
  </si>
  <si>
    <t>VERO-tositelajisarja, verotili</t>
  </si>
  <si>
    <t>(55000-55013)</t>
  </si>
  <si>
    <t>KasLau- tositelajisarja, Lauttasaaren kassakirjaukset</t>
  </si>
  <si>
    <t>(65000-65012)</t>
  </si>
  <si>
    <t>Tositteiden säilytystapa</t>
  </si>
  <si>
    <t>Tilikauden tositteet ja käytetyt tilikirjat säilytetään paperilla vähintään kuusi vuotta</t>
  </si>
  <si>
    <t>sen vuoden lopusta, jonka aikana tilikausi on päättynyt eli 31.12.2025 asti.</t>
  </si>
  <si>
    <t>Aineisto säilytetään osoitteessa Mäkenlänkatu 54 A, 00510 Helsinki.</t>
  </si>
  <si>
    <t>5 (6)</t>
  </si>
  <si>
    <t>Tilinpäätöksen päiväys ja allekirjoitukset</t>
  </si>
  <si>
    <t>Suoritetusta tilintarkastuksesta on tänään annettu kertomus.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</si>
</sst>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sz val="15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9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right"/>
    </xf>
    <xf numFmtId="4" fontId="1" fillId="0" borderId="0" xfId="0" applyNumberFormat="1" applyFont="1" applyFill="1"/>
    <xf numFmtId="4" fontId="1" fillId="0" borderId="0" xfId="0" applyNumberFormat="1" applyFont="1" applyBorder="1"/>
    <xf numFmtId="0" fontId="1" fillId="0" borderId="0" xfId="0" applyFont="1" applyFill="1"/>
    <xf numFmtId="49" fontId="1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quotePrefix="1" applyFont="1"/>
    <xf numFmtId="4" fontId="1" fillId="0" borderId="1" xfId="0" quotePrefix="1" applyNumberFormat="1" applyFont="1" applyBorder="1"/>
    <xf numFmtId="4" fontId="1" fillId="0" borderId="0" xfId="0" quotePrefix="1" applyNumberFormat="1" applyFont="1"/>
    <xf numFmtId="4" fontId="1" fillId="0" borderId="2" xfId="0" applyNumberFormat="1" applyFont="1" applyBorder="1"/>
    <xf numFmtId="4" fontId="1" fillId="0" borderId="2" xfId="0" quotePrefix="1" applyNumberFormat="1" applyFont="1" applyBorder="1"/>
    <xf numFmtId="4" fontId="0" fillId="0" borderId="0" xfId="0" applyNumberFormat="1"/>
    <xf numFmtId="4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4" fontId="6" fillId="0" borderId="0" xfId="0" applyNumberFormat="1" applyFont="1" applyBorder="1"/>
    <xf numFmtId="4" fontId="6" fillId="0" borderId="0" xfId="0" applyNumberFormat="1" applyFont="1"/>
    <xf numFmtId="2" fontId="1" fillId="0" borderId="0" xfId="0" applyNumberFormat="1" applyFont="1"/>
    <xf numFmtId="0" fontId="0" fillId="0" borderId="0" xfId="0" applyBorder="1"/>
    <xf numFmtId="4" fontId="0" fillId="0" borderId="0" xfId="0" applyNumberFormat="1" applyBorder="1"/>
    <xf numFmtId="2" fontId="0" fillId="0" borderId="0" xfId="0" applyNumberFormat="1"/>
    <xf numFmtId="0" fontId="11" fillId="0" borderId="0" xfId="0" applyFont="1"/>
    <xf numFmtId="0" fontId="12" fillId="0" borderId="0" xfId="0" applyFont="1"/>
    <xf numFmtId="4" fontId="12" fillId="0" borderId="0" xfId="0" applyNumberFormat="1" applyFont="1"/>
    <xf numFmtId="0" fontId="11" fillId="0" borderId="0" xfId="0" applyFont="1" applyFill="1"/>
    <xf numFmtId="0" fontId="10" fillId="0" borderId="0" xfId="0" applyFont="1"/>
    <xf numFmtId="0" fontId="3" fillId="0" borderId="0" xfId="0" applyFont="1" applyFill="1"/>
    <xf numFmtId="2" fontId="1" fillId="0" borderId="0" xfId="0" applyNumberFormat="1" applyFont="1" applyFill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1" fillId="0" borderId="0" xfId="1" applyNumberFormat="1" applyFont="1"/>
    <xf numFmtId="4" fontId="2" fillId="0" borderId="0" xfId="1" applyNumberFormat="1" applyFont="1" applyAlignment="1">
      <alignment horizontal="right"/>
    </xf>
    <xf numFmtId="4" fontId="1" fillId="0" borderId="0" xfId="1" applyNumberFormat="1" applyFont="1" applyAlignment="1">
      <alignment horizontal="right"/>
    </xf>
    <xf numFmtId="4" fontId="1" fillId="0" borderId="0" xfId="1" applyNumberFormat="1" applyFont="1" applyFill="1"/>
    <xf numFmtId="4" fontId="6" fillId="0" borderId="0" xfId="1" applyNumberFormat="1" applyFont="1"/>
  </cellXfs>
  <cellStyles count="2">
    <cellStyle name="Normaali" xfId="0" builtinId="0"/>
    <cellStyle name="Normaali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1"/>
  <sheetViews>
    <sheetView topLeftCell="A12" workbookViewId="0">
      <selection activeCell="A24" sqref="A24"/>
    </sheetView>
  </sheetViews>
  <sheetFormatPr defaultRowHeight="12.75"/>
  <cols>
    <col min="1" max="1" width="104.7109375" customWidth="1"/>
  </cols>
  <sheetData>
    <row r="1" spans="1:1" ht="15.75">
      <c r="A1" s="1"/>
    </row>
    <row r="2" spans="1:1" ht="15.75">
      <c r="A2" s="1"/>
    </row>
    <row r="3" spans="1:1" ht="15.75">
      <c r="A3" s="1"/>
    </row>
    <row r="4" spans="1:1" ht="15.75">
      <c r="A4" s="1"/>
    </row>
    <row r="5" spans="1:1" ht="15.75">
      <c r="A5" s="1"/>
    </row>
    <row r="6" spans="1:1" ht="15.75">
      <c r="A6" s="1"/>
    </row>
    <row r="7" spans="1:1" ht="15.75">
      <c r="A7" s="1"/>
    </row>
    <row r="8" spans="1:1" ht="15.75">
      <c r="A8" s="1"/>
    </row>
    <row r="9" spans="1:1" ht="15.75">
      <c r="A9" s="1"/>
    </row>
    <row r="10" spans="1:1" ht="15.75">
      <c r="A10" s="1"/>
    </row>
    <row r="11" spans="1:1" ht="15.75">
      <c r="A11" s="1"/>
    </row>
    <row r="12" spans="1:1" ht="15.75">
      <c r="A12" s="1"/>
    </row>
    <row r="13" spans="1:1" ht="15.75">
      <c r="A13" s="2"/>
    </row>
    <row r="14" spans="1:1" ht="15.75">
      <c r="A14" s="2"/>
    </row>
    <row r="15" spans="1:1" ht="25.5">
      <c r="A15" s="31" t="s">
        <v>0</v>
      </c>
    </row>
    <row r="16" spans="1:1" ht="15.75">
      <c r="A16" s="21"/>
    </row>
    <row r="17" spans="1:1" ht="15.75">
      <c r="A17" s="59" t="s">
        <v>1</v>
      </c>
    </row>
    <row r="18" spans="1:1" ht="15.75">
      <c r="A18" s="59" t="s">
        <v>2</v>
      </c>
    </row>
    <row r="19" spans="1:1" ht="15.75">
      <c r="A19" s="21"/>
    </row>
    <row r="20" spans="1:1" ht="22.5">
      <c r="A20" s="60" t="s">
        <v>3</v>
      </c>
    </row>
    <row r="21" spans="1:1" ht="15.75">
      <c r="A21" s="21"/>
    </row>
    <row r="22" spans="1:1" ht="15.75">
      <c r="A22" s="21"/>
    </row>
    <row r="23" spans="1:1" ht="22.5">
      <c r="A23" s="60" t="s">
        <v>4</v>
      </c>
    </row>
    <row r="24" spans="1:1" ht="15.75">
      <c r="A24" s="2"/>
    </row>
    <row r="25" spans="1:1" ht="15.75">
      <c r="A25" s="1"/>
    </row>
    <row r="26" spans="1:1" ht="15.75">
      <c r="A26" s="1"/>
    </row>
    <row r="27" spans="1:1" ht="15.75">
      <c r="A27" s="1"/>
    </row>
    <row r="28" spans="1:1" ht="15.75">
      <c r="A28" s="1"/>
    </row>
    <row r="29" spans="1:1" ht="15.75">
      <c r="A29" s="1"/>
    </row>
    <row r="30" spans="1:1" ht="15.75">
      <c r="A30" s="1"/>
    </row>
    <row r="31" spans="1:1" ht="15.75">
      <c r="A31" s="1"/>
    </row>
    <row r="32" spans="1:1" ht="15.75">
      <c r="A32" s="1"/>
    </row>
    <row r="33" spans="1:1" ht="15.75">
      <c r="A33" s="1"/>
    </row>
    <row r="34" spans="1:1" ht="15.75">
      <c r="A34" s="1"/>
    </row>
    <row r="35" spans="1:1" ht="15.75">
      <c r="A35" s="1"/>
    </row>
    <row r="36" spans="1:1" ht="15.75">
      <c r="A36" s="1"/>
    </row>
    <row r="37" spans="1:1" ht="15.75">
      <c r="A37" s="1"/>
    </row>
    <row r="38" spans="1:1" ht="15.75">
      <c r="A38" s="1"/>
    </row>
    <row r="39" spans="1:1" ht="15.75">
      <c r="A39" s="1"/>
    </row>
    <row r="40" spans="1:1" ht="15.75">
      <c r="A40" s="1"/>
    </row>
    <row r="41" spans="1:1" ht="15.75">
      <c r="A41" s="1"/>
    </row>
  </sheetData>
  <phoneticPr fontId="0" type="noConversion"/>
  <pageMargins left="0.75" right="0.75" top="1" bottom="1" header="0.4921259845" footer="0.4921259845"/>
  <pageSetup paperSize="9" scale="84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topLeftCell="A12" workbookViewId="0">
      <selection activeCell="B22" sqref="B22"/>
    </sheetView>
  </sheetViews>
  <sheetFormatPr defaultRowHeight="12.75"/>
  <cols>
    <col min="1" max="1" width="2.5703125" style="14" customWidth="1"/>
    <col min="2" max="2" width="27.85546875" customWidth="1"/>
    <col min="3" max="3" width="33.5703125" customWidth="1"/>
    <col min="4" max="4" width="4.42578125" customWidth="1"/>
    <col min="5" max="5" width="11.28515625" customWidth="1"/>
    <col min="6" max="6" width="5" customWidth="1"/>
    <col min="9" max="9" width="10.140625" bestFit="1" customWidth="1"/>
  </cols>
  <sheetData>
    <row r="1" spans="1:6" ht="15.75">
      <c r="A1" s="15"/>
      <c r="B1" s="1"/>
      <c r="C1" s="1"/>
      <c r="D1" s="1"/>
      <c r="E1" s="1"/>
      <c r="F1" s="1"/>
    </row>
    <row r="2" spans="1:6" ht="15.75">
      <c r="A2" s="15"/>
      <c r="B2" s="1"/>
      <c r="C2" s="1"/>
      <c r="D2" s="1"/>
      <c r="E2" s="1"/>
      <c r="F2" s="1"/>
    </row>
    <row r="3" spans="1:6" ht="15.75">
      <c r="A3" s="15"/>
      <c r="B3" s="1"/>
      <c r="C3" s="1"/>
      <c r="D3" s="1"/>
      <c r="E3" s="1"/>
      <c r="F3" s="1"/>
    </row>
    <row r="4" spans="1:6" ht="20.25">
      <c r="A4" s="4"/>
      <c r="B4" s="30"/>
      <c r="C4" s="19"/>
      <c r="D4" s="1"/>
      <c r="E4" s="4"/>
      <c r="F4" s="4" t="s">
        <v>5</v>
      </c>
    </row>
    <row r="5" spans="1:6" ht="15.75">
      <c r="A5" s="15"/>
      <c r="B5" s="1"/>
      <c r="C5" s="1"/>
      <c r="D5" s="1"/>
      <c r="E5" s="1"/>
      <c r="F5" s="1"/>
    </row>
    <row r="6" spans="1:6" ht="15.75">
      <c r="A6" s="15"/>
      <c r="B6" s="1"/>
      <c r="C6" s="1"/>
      <c r="D6" s="1"/>
      <c r="E6" s="1"/>
      <c r="F6" s="1"/>
    </row>
    <row r="7" spans="1:6" ht="25.5">
      <c r="A7" s="15"/>
      <c r="B7" s="31"/>
      <c r="C7" s="1"/>
      <c r="D7" s="1"/>
      <c r="E7" s="1"/>
      <c r="F7" s="1"/>
    </row>
    <row r="8" spans="1:6" ht="15.75">
      <c r="A8" s="15"/>
      <c r="B8" s="1"/>
      <c r="C8" s="1"/>
      <c r="D8" s="1"/>
      <c r="E8" s="1"/>
      <c r="F8" s="1"/>
    </row>
    <row r="9" spans="1:6" ht="15.75">
      <c r="A9" s="15"/>
      <c r="B9" s="1"/>
      <c r="C9" s="1"/>
      <c r="D9" s="1"/>
      <c r="E9" s="1"/>
      <c r="F9" s="1"/>
    </row>
    <row r="10" spans="1:6" ht="24.75" customHeight="1">
      <c r="A10" s="15"/>
      <c r="B10" s="31" t="s">
        <v>6</v>
      </c>
      <c r="C10" s="1"/>
      <c r="D10" s="1"/>
      <c r="E10" s="1"/>
      <c r="F10" s="1"/>
    </row>
    <row r="11" spans="1:6" ht="24.75" customHeight="1">
      <c r="A11" s="15"/>
      <c r="B11" s="31"/>
      <c r="C11" s="1"/>
      <c r="D11" s="1"/>
      <c r="E11" s="1"/>
      <c r="F11" s="1"/>
    </row>
    <row r="12" spans="1:6" ht="15.75">
      <c r="A12" s="15"/>
      <c r="B12" s="1"/>
      <c r="C12" s="1"/>
      <c r="D12" s="1"/>
      <c r="E12" s="1"/>
      <c r="F12" s="1"/>
    </row>
    <row r="13" spans="1:6" ht="15.75">
      <c r="A13" s="15"/>
      <c r="B13" s="21" t="s">
        <v>7</v>
      </c>
      <c r="C13" s="24"/>
      <c r="D13" s="1"/>
      <c r="E13" s="1"/>
      <c r="F13" s="1"/>
    </row>
    <row r="14" spans="1:6" ht="15.75">
      <c r="A14" s="15"/>
      <c r="B14" s="1"/>
      <c r="C14" s="1"/>
      <c r="D14" s="1"/>
      <c r="E14" s="1"/>
      <c r="F14" s="1"/>
    </row>
    <row r="15" spans="1:6" ht="15.75">
      <c r="A15" s="16"/>
      <c r="B15" s="13" t="s">
        <v>8</v>
      </c>
      <c r="C15" s="11"/>
      <c r="D15" s="11"/>
      <c r="E15" s="20" t="s">
        <v>9</v>
      </c>
      <c r="F15" s="1"/>
    </row>
    <row r="16" spans="1:6" ht="15.75">
      <c r="A16" s="16"/>
      <c r="B16" s="12"/>
      <c r="C16" s="12"/>
      <c r="D16" s="12"/>
      <c r="E16" s="12"/>
      <c r="F16" s="1"/>
    </row>
    <row r="17" spans="1:9" ht="18" customHeight="1">
      <c r="A17" s="16"/>
      <c r="B17" s="12" t="s">
        <v>10</v>
      </c>
      <c r="C17" s="12"/>
      <c r="D17" s="12"/>
      <c r="E17" s="29">
        <v>1</v>
      </c>
      <c r="F17" s="1"/>
    </row>
    <row r="18" spans="1:9" ht="19.5" customHeight="1">
      <c r="A18" s="16"/>
      <c r="B18" s="12" t="s">
        <v>11</v>
      </c>
      <c r="C18" s="16" t="s">
        <v>12</v>
      </c>
      <c r="D18" s="16"/>
      <c r="E18" s="29">
        <v>2</v>
      </c>
      <c r="F18" s="1"/>
    </row>
    <row r="19" spans="1:9" ht="18.75" customHeight="1">
      <c r="A19" s="16"/>
      <c r="B19" s="12" t="s">
        <v>13</v>
      </c>
      <c r="C19" s="16" t="s">
        <v>14</v>
      </c>
      <c r="D19" s="12"/>
      <c r="E19" s="29">
        <v>3</v>
      </c>
      <c r="F19" s="1"/>
    </row>
    <row r="20" spans="1:9" ht="19.5" customHeight="1">
      <c r="A20" s="16"/>
      <c r="B20" s="12" t="s">
        <v>15</v>
      </c>
      <c r="C20" s="12"/>
      <c r="D20" s="12"/>
      <c r="E20" s="29" t="s">
        <v>16</v>
      </c>
      <c r="F20" s="1"/>
    </row>
    <row r="21" spans="1:9" ht="18" customHeight="1">
      <c r="A21" s="16"/>
      <c r="B21" s="17" t="s">
        <v>17</v>
      </c>
      <c r="C21" s="12"/>
      <c r="D21" s="12"/>
      <c r="E21" s="29" t="s">
        <v>18</v>
      </c>
      <c r="F21" s="1"/>
    </row>
    <row r="22" spans="1:9" ht="18.75" customHeight="1">
      <c r="A22" s="16"/>
      <c r="B22" s="12" t="s">
        <v>19</v>
      </c>
      <c r="C22" s="12"/>
      <c r="D22" s="12"/>
      <c r="E22" s="29" t="s">
        <v>18</v>
      </c>
      <c r="F22" s="1"/>
    </row>
    <row r="23" spans="1:9" ht="15.75">
      <c r="A23" s="15"/>
      <c r="B23" s="1" t="s">
        <v>20</v>
      </c>
      <c r="C23" s="1"/>
      <c r="D23" s="1"/>
      <c r="E23" s="58">
        <v>6</v>
      </c>
      <c r="F23" s="1"/>
    </row>
    <row r="24" spans="1:9" ht="15.75">
      <c r="A24" s="15"/>
      <c r="B24" s="1"/>
      <c r="C24" s="1"/>
      <c r="D24" s="1"/>
      <c r="E24" s="1"/>
      <c r="F24" s="1"/>
    </row>
    <row r="25" spans="1:9" ht="15.75">
      <c r="A25" s="15"/>
      <c r="B25" s="1"/>
      <c r="C25" s="1"/>
      <c r="D25" s="1"/>
      <c r="E25" s="1"/>
      <c r="F25" s="1"/>
      <c r="I25" s="38"/>
    </row>
    <row r="26" spans="1:9" ht="15.75">
      <c r="A26" s="17"/>
      <c r="B26" s="17" t="s">
        <v>21</v>
      </c>
      <c r="C26" s="1"/>
      <c r="D26" s="1"/>
      <c r="E26" s="1"/>
      <c r="F26" s="1"/>
      <c r="I26" s="38"/>
    </row>
    <row r="27" spans="1:9" ht="15.75">
      <c r="A27" s="17"/>
      <c r="B27" s="17"/>
      <c r="C27" s="1"/>
      <c r="D27" s="1"/>
      <c r="E27" s="1"/>
      <c r="F27" s="1"/>
      <c r="I27" s="38"/>
    </row>
    <row r="28" spans="1:9" ht="15.75">
      <c r="A28" s="17"/>
      <c r="B28" s="17" t="s">
        <v>22</v>
      </c>
      <c r="C28" s="1"/>
      <c r="D28" s="1"/>
      <c r="E28" s="1"/>
      <c r="F28" s="1"/>
      <c r="I28" s="38"/>
    </row>
    <row r="29" spans="1:9" ht="15.75">
      <c r="A29" s="17"/>
      <c r="B29" s="17" t="s">
        <v>23</v>
      </c>
      <c r="C29" s="1"/>
      <c r="D29" s="1"/>
      <c r="E29" s="1"/>
      <c r="F29" s="1"/>
    </row>
    <row r="30" spans="1:9" ht="15.75">
      <c r="A30" s="15"/>
      <c r="B30" s="1"/>
      <c r="C30" s="1"/>
      <c r="D30" s="1"/>
      <c r="E30" s="1"/>
      <c r="F30" s="1"/>
    </row>
    <row r="31" spans="1:9" ht="15.75">
      <c r="A31" s="15"/>
      <c r="B31" s="1"/>
      <c r="C31" s="1"/>
      <c r="D31" s="1"/>
      <c r="E31" s="1"/>
      <c r="F31" s="1"/>
    </row>
    <row r="32" spans="1:9" ht="15.75">
      <c r="A32" s="15"/>
      <c r="B32" s="1"/>
      <c r="C32" s="1"/>
      <c r="D32" s="1"/>
      <c r="E32" s="1"/>
      <c r="F32" s="1"/>
    </row>
  </sheetData>
  <phoneticPr fontId="0" type="noConversion"/>
  <pageMargins left="0.75" right="0.75" top="1" bottom="1" header="0.4921259845" footer="0.4921259845"/>
  <pageSetup paperSize="9" orientation="portrait" verticalDpi="300" r:id="rId1"/>
  <headerFooter alignWithMargins="0">
    <oddHeader>&amp;L&amp;"Times New Roman,Normaali"Emmaus Helsinki ry
Mäkelänkatu 54 A
00510 Helsinki
y-tunnus 0315404-8
TILINPÄÄTÖS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209"/>
  <sheetViews>
    <sheetView topLeftCell="A33" zoomScaleNormal="100" workbookViewId="0">
      <selection activeCell="D60" sqref="D60"/>
    </sheetView>
  </sheetViews>
  <sheetFormatPr defaultRowHeight="14.45" customHeight="1"/>
  <cols>
    <col min="1" max="1" width="4.28515625" style="1" customWidth="1"/>
    <col min="2" max="2" width="26.28515625" style="1" customWidth="1"/>
    <col min="3" max="3" width="11" style="1" customWidth="1"/>
    <col min="4" max="4" width="11.28515625" bestFit="1" customWidth="1"/>
    <col min="5" max="5" width="3.7109375" style="1" customWidth="1"/>
    <col min="6" max="6" width="11.28515625" bestFit="1" customWidth="1"/>
    <col min="7" max="7" width="7.7109375" style="1" customWidth="1"/>
    <col min="8" max="8" width="15.7109375" style="1" hidden="1" customWidth="1"/>
    <col min="9" max="9" width="0" style="1" hidden="1" customWidth="1"/>
    <col min="10" max="10" width="13.28515625" style="1" customWidth="1"/>
    <col min="11" max="11" width="9.140625" style="1"/>
    <col min="12" max="12" width="14.7109375" style="1" customWidth="1"/>
    <col min="13" max="13" width="3.7109375" style="1" customWidth="1"/>
    <col min="14" max="14" width="14.7109375" style="1" customWidth="1"/>
    <col min="15" max="16384" width="9.140625" style="1"/>
  </cols>
  <sheetData>
    <row r="2" spans="1:14" ht="14.45" customHeight="1">
      <c r="G2" s="4" t="s">
        <v>24</v>
      </c>
    </row>
    <row r="5" spans="1:14" ht="20.25" customHeight="1">
      <c r="A5" s="32" t="s">
        <v>6</v>
      </c>
      <c r="G5" s="4"/>
    </row>
    <row r="6" spans="1:14" ht="18.75">
      <c r="A6" s="3" t="s">
        <v>25</v>
      </c>
      <c r="D6" s="8">
        <v>43830</v>
      </c>
      <c r="E6" s="8"/>
      <c r="F6" s="8">
        <v>43465</v>
      </c>
      <c r="H6" s="4"/>
      <c r="K6" s="8"/>
      <c r="L6" s="8"/>
      <c r="M6" s="8"/>
      <c r="N6" s="8"/>
    </row>
    <row r="7" spans="1:14" ht="18.75">
      <c r="A7" s="3"/>
      <c r="H7" s="4"/>
      <c r="K7"/>
    </row>
    <row r="8" spans="1:14" s="2" customFormat="1" ht="14.45" customHeight="1">
      <c r="A8" s="2" t="s">
        <v>26</v>
      </c>
      <c r="E8" s="4"/>
      <c r="L8" s="4"/>
      <c r="M8" s="4"/>
      <c r="N8" s="4"/>
    </row>
    <row r="9" spans="1:14" s="2" customFormat="1" ht="14.45" customHeight="1">
      <c r="D9" s="40"/>
      <c r="E9" s="40"/>
      <c r="F9" s="40"/>
      <c r="K9" s="40"/>
    </row>
    <row r="10" spans="1:14" ht="14.45" customHeight="1">
      <c r="A10" s="1" t="s">
        <v>27</v>
      </c>
      <c r="D10" s="45"/>
      <c r="E10" s="10"/>
      <c r="F10" s="45"/>
      <c r="G10" s="8"/>
      <c r="H10" s="7" t="s">
        <v>28</v>
      </c>
      <c r="K10" s="45"/>
    </row>
    <row r="11" spans="1:14" ht="14.45" customHeight="1">
      <c r="D11" s="45"/>
      <c r="E11" s="10"/>
      <c r="F11" s="45"/>
      <c r="G11" s="8"/>
      <c r="H11" s="7"/>
      <c r="K11" s="45"/>
    </row>
    <row r="12" spans="1:14" ht="14.45" customHeight="1">
      <c r="A12" s="2" t="s">
        <v>29</v>
      </c>
      <c r="D12" s="45"/>
      <c r="E12" s="10"/>
      <c r="F12" s="45"/>
      <c r="G12" s="8"/>
      <c r="H12" s="7"/>
      <c r="K12" s="45"/>
    </row>
    <row r="13" spans="1:14" ht="14.45" customHeight="1">
      <c r="B13" s="1" t="s">
        <v>30</v>
      </c>
      <c r="D13" s="42">
        <v>0</v>
      </c>
      <c r="E13" s="27"/>
      <c r="F13" s="42">
        <v>18666.98</v>
      </c>
      <c r="G13" s="8"/>
      <c r="H13" s="7"/>
      <c r="K13" s="42"/>
    </row>
    <row r="14" spans="1:14" ht="14.45" customHeight="1">
      <c r="A14" s="1" t="s">
        <v>31</v>
      </c>
      <c r="D14" s="27">
        <f>SUM(D13)</f>
        <v>0</v>
      </c>
      <c r="E14" s="27"/>
      <c r="F14" s="27">
        <f>SUM(F13)</f>
        <v>18666.98</v>
      </c>
      <c r="G14" s="8"/>
      <c r="H14" s="7"/>
      <c r="K14" s="27"/>
    </row>
    <row r="15" spans="1:14" ht="14.45" customHeight="1">
      <c r="D15" s="45"/>
      <c r="E15" s="10"/>
      <c r="F15" s="45"/>
      <c r="G15" s="8"/>
      <c r="H15" s="7"/>
      <c r="K15" s="45"/>
    </row>
    <row r="16" spans="1:14" ht="14.45" customHeight="1">
      <c r="A16" s="2" t="s">
        <v>32</v>
      </c>
      <c r="D16" s="45"/>
      <c r="E16" s="27"/>
      <c r="F16" s="45"/>
      <c r="G16" s="5"/>
      <c r="H16" s="5"/>
      <c r="K16" s="45"/>
      <c r="L16" s="27"/>
      <c r="M16" s="27"/>
      <c r="N16" s="27"/>
    </row>
    <row r="17" spans="1:14" ht="14.45" customHeight="1">
      <c r="B17" s="1" t="s">
        <v>33</v>
      </c>
      <c r="D17" s="42">
        <v>709148.57</v>
      </c>
      <c r="E17" s="27"/>
      <c r="F17" s="42">
        <v>709148.57</v>
      </c>
      <c r="G17" s="5"/>
      <c r="H17" s="5"/>
      <c r="K17" s="42"/>
      <c r="L17" s="42"/>
      <c r="M17" s="27"/>
      <c r="N17" s="42"/>
    </row>
    <row r="18" spans="1:14" ht="14.45" customHeight="1">
      <c r="A18" s="1" t="s">
        <v>34</v>
      </c>
      <c r="D18" s="27">
        <f>SUM(D17)</f>
        <v>709148.57</v>
      </c>
      <c r="E18" s="27"/>
      <c r="F18" s="27">
        <f>SUM(F17)</f>
        <v>709148.57</v>
      </c>
      <c r="G18" s="5"/>
      <c r="H18" s="5"/>
      <c r="K18" s="27"/>
      <c r="L18" s="27"/>
      <c r="M18" s="27"/>
      <c r="N18" s="27"/>
    </row>
    <row r="19" spans="1:14" ht="14.45" customHeight="1">
      <c r="D19" s="45"/>
      <c r="E19" s="27"/>
      <c r="F19" s="45"/>
      <c r="G19" s="5"/>
      <c r="H19" s="5"/>
      <c r="K19" s="45"/>
      <c r="L19" s="27"/>
      <c r="M19" s="27"/>
      <c r="N19" s="27"/>
    </row>
    <row r="20" spans="1:14" ht="14.45" customHeight="1">
      <c r="A20" s="1" t="s">
        <v>35</v>
      </c>
      <c r="D20" s="27">
        <f>D18+D14</f>
        <v>709148.57</v>
      </c>
      <c r="E20" s="27"/>
      <c r="F20" s="27">
        <f>F18+F14</f>
        <v>727815.54999999993</v>
      </c>
      <c r="G20" s="5"/>
      <c r="H20" s="5"/>
      <c r="K20" s="27"/>
      <c r="L20" s="27"/>
      <c r="M20" s="27"/>
      <c r="N20" s="27"/>
    </row>
    <row r="21" spans="1:14" ht="14.45" customHeight="1">
      <c r="D21" s="45"/>
      <c r="E21" s="27"/>
      <c r="F21" s="45"/>
      <c r="G21" s="5"/>
      <c r="H21" s="5"/>
      <c r="K21" s="45"/>
      <c r="L21" s="27"/>
      <c r="M21" s="27"/>
      <c r="N21" s="27"/>
    </row>
    <row r="22" spans="1:14" ht="14.45" customHeight="1">
      <c r="A22" s="1" t="s">
        <v>36</v>
      </c>
      <c r="D22" s="45"/>
      <c r="E22" s="27"/>
      <c r="F22" s="45"/>
      <c r="G22" s="5"/>
      <c r="H22" s="5"/>
      <c r="K22" s="45"/>
      <c r="L22" s="27"/>
      <c r="M22" s="27"/>
      <c r="N22" s="27"/>
    </row>
    <row r="23" spans="1:14" ht="14.45" customHeight="1">
      <c r="D23" s="45"/>
      <c r="E23" s="27"/>
      <c r="F23" s="45"/>
      <c r="G23" s="5"/>
      <c r="H23" s="5"/>
      <c r="K23" s="45"/>
      <c r="L23" s="27"/>
      <c r="M23" s="27"/>
      <c r="N23" s="27"/>
    </row>
    <row r="24" spans="1:14" ht="14.45" customHeight="1">
      <c r="A24" s="2" t="s">
        <v>37</v>
      </c>
      <c r="D24" s="45"/>
      <c r="E24" s="27"/>
      <c r="F24" s="45"/>
      <c r="G24" s="5"/>
      <c r="H24" s="5"/>
      <c r="K24" s="45"/>
      <c r="L24" s="27"/>
      <c r="M24" s="27"/>
      <c r="N24" s="27"/>
    </row>
    <row r="25" spans="1:14" ht="14.45" customHeight="1">
      <c r="B25" s="1" t="s">
        <v>38</v>
      </c>
      <c r="D25" s="27">
        <v>3629.4</v>
      </c>
      <c r="E25" s="27"/>
      <c r="F25" s="27">
        <v>4925.68</v>
      </c>
      <c r="G25" s="5"/>
      <c r="H25" s="5">
        <v>89371.15</v>
      </c>
      <c r="I25" s="1">
        <f>5.94573</f>
        <v>5.9457300000000002</v>
      </c>
      <c r="K25" s="42"/>
      <c r="L25" s="27"/>
      <c r="M25" s="27"/>
      <c r="N25" s="27"/>
    </row>
    <row r="26" spans="1:14" ht="14.45" customHeight="1">
      <c r="B26" s="1" t="s">
        <v>39</v>
      </c>
      <c r="D26" s="42">
        <v>356.47</v>
      </c>
      <c r="E26" s="27"/>
      <c r="F26" s="42">
        <v>429.89</v>
      </c>
      <c r="G26" s="5"/>
      <c r="H26" s="5">
        <v>59063.71</v>
      </c>
      <c r="I26" s="1">
        <f>5.94573</f>
        <v>5.9457300000000002</v>
      </c>
      <c r="K26" s="42"/>
      <c r="L26" s="42"/>
      <c r="M26" s="27"/>
      <c r="N26" s="42"/>
    </row>
    <row r="27" spans="1:14" ht="14.45" customHeight="1">
      <c r="A27" s="1" t="s">
        <v>40</v>
      </c>
      <c r="D27" s="27">
        <f>SUM(D25:D26)</f>
        <v>3985.87</v>
      </c>
      <c r="E27" s="27"/>
      <c r="F27" s="27">
        <f>SUM(F25:F26)</f>
        <v>5355.5700000000006</v>
      </c>
      <c r="G27" s="5"/>
      <c r="H27" s="5"/>
      <c r="K27" s="27"/>
      <c r="L27" s="27"/>
      <c r="M27" s="27"/>
      <c r="N27" s="27"/>
    </row>
    <row r="28" spans="1:14" ht="14.45" customHeight="1">
      <c r="D28" s="45"/>
      <c r="E28" s="27"/>
      <c r="F28" s="45"/>
      <c r="G28" s="5"/>
      <c r="H28" s="5"/>
      <c r="K28" s="45"/>
      <c r="L28" s="27"/>
      <c r="M28" s="27"/>
      <c r="N28" s="27"/>
    </row>
    <row r="29" spans="1:14" ht="14.45" customHeight="1">
      <c r="A29" s="2" t="s">
        <v>41</v>
      </c>
      <c r="D29" s="27">
        <v>152027.56</v>
      </c>
      <c r="E29" s="27"/>
      <c r="F29" s="27">
        <v>101078.89</v>
      </c>
      <c r="G29" s="5"/>
      <c r="H29" s="5">
        <v>30810.22</v>
      </c>
      <c r="I29" s="1">
        <f>5.94573</f>
        <v>5.9457300000000002</v>
      </c>
      <c r="J29" s="5"/>
      <c r="K29" s="27"/>
      <c r="L29" s="27"/>
      <c r="M29" s="27"/>
      <c r="N29" s="27"/>
    </row>
    <row r="30" spans="1:14" ht="14.45" customHeight="1">
      <c r="A30" s="2"/>
      <c r="D30" s="45"/>
      <c r="E30" s="27"/>
      <c r="F30" s="45"/>
      <c r="G30" s="5"/>
      <c r="H30" s="5"/>
      <c r="J30" s="5"/>
      <c r="K30" s="45"/>
      <c r="L30" s="27"/>
      <c r="M30" s="27"/>
      <c r="N30" s="27"/>
    </row>
    <row r="31" spans="1:14" ht="15.75">
      <c r="A31" s="1" t="s">
        <v>42</v>
      </c>
      <c r="D31" s="27">
        <f>D27+D29</f>
        <v>156013.43</v>
      </c>
      <c r="E31" s="27"/>
      <c r="F31" s="27">
        <f>F27+F29</f>
        <v>106434.46</v>
      </c>
      <c r="G31" s="5"/>
      <c r="H31" s="5"/>
      <c r="K31" s="27"/>
      <c r="L31" s="27"/>
      <c r="M31" s="27"/>
      <c r="N31" s="27"/>
    </row>
    <row r="32" spans="1:14" s="2" customFormat="1" ht="14.45" customHeight="1">
      <c r="D32" s="40"/>
      <c r="E32" s="39"/>
      <c r="F32" s="40"/>
      <c r="G32" s="6"/>
      <c r="H32" s="6"/>
      <c r="K32" s="40"/>
      <c r="L32" s="39"/>
      <c r="M32" s="39"/>
      <c r="N32" s="39"/>
    </row>
    <row r="33" spans="1:14" s="2" customFormat="1" ht="14.45" customHeight="1">
      <c r="A33" s="2" t="s">
        <v>43</v>
      </c>
      <c r="D33" s="39">
        <f>D20+D31</f>
        <v>865162</v>
      </c>
      <c r="E33" s="39"/>
      <c r="F33" s="39">
        <f>F20+F31</f>
        <v>834250.00999999989</v>
      </c>
      <c r="G33" s="6"/>
      <c r="H33" s="6">
        <f>SUM(H16:H32)</f>
        <v>179245.08</v>
      </c>
      <c r="K33" s="39"/>
      <c r="L33" s="39"/>
      <c r="M33" s="39"/>
      <c r="N33" s="39"/>
    </row>
    <row r="34" spans="1:14" ht="13.5" customHeight="1">
      <c r="D34" s="45"/>
      <c r="E34" s="10"/>
      <c r="F34" s="45"/>
      <c r="G34" s="5"/>
      <c r="H34" s="5"/>
      <c r="K34" s="45"/>
      <c r="L34" s="10"/>
      <c r="M34" s="10"/>
      <c r="N34" s="10"/>
    </row>
    <row r="35" spans="1:14" s="2" customFormat="1" ht="14.45" customHeight="1">
      <c r="D35" s="40"/>
      <c r="E35" s="40"/>
      <c r="F35" s="40"/>
      <c r="G35" s="6"/>
      <c r="H35" s="6"/>
      <c r="K35" s="40"/>
      <c r="L35" s="40"/>
      <c r="M35" s="40"/>
      <c r="N35" s="40"/>
    </row>
    <row r="36" spans="1:14" s="2" customFormat="1" ht="14.45" customHeight="1">
      <c r="A36" s="2" t="s">
        <v>44</v>
      </c>
      <c r="D36" s="40"/>
      <c r="E36" s="41"/>
      <c r="F36" s="40"/>
      <c r="G36" s="6"/>
      <c r="H36" s="6"/>
      <c r="K36" s="40"/>
      <c r="L36" s="41"/>
      <c r="M36" s="41"/>
      <c r="N36" s="41"/>
    </row>
    <row r="37" spans="1:14" ht="14.45" customHeight="1">
      <c r="A37" s="2"/>
      <c r="B37" s="2"/>
      <c r="C37" s="2"/>
      <c r="D37" s="45"/>
      <c r="E37" s="41"/>
      <c r="F37" s="45"/>
      <c r="G37" s="5"/>
      <c r="H37" s="5"/>
      <c r="K37" s="45"/>
      <c r="L37" s="41"/>
      <c r="M37" s="41"/>
      <c r="N37" s="41"/>
    </row>
    <row r="38" spans="1:14" ht="14.45" customHeight="1">
      <c r="A38" s="1" t="s">
        <v>45</v>
      </c>
      <c r="D38" s="45"/>
      <c r="E38" s="10"/>
      <c r="F38" s="45"/>
      <c r="G38" s="5"/>
      <c r="H38" s="5"/>
      <c r="K38" s="45"/>
      <c r="L38" s="27"/>
      <c r="M38" s="10"/>
      <c r="N38" s="27"/>
    </row>
    <row r="39" spans="1:14" ht="14.45" customHeight="1">
      <c r="A39"/>
      <c r="B39" s="2" t="s">
        <v>46</v>
      </c>
      <c r="D39" s="27">
        <v>804122.56</v>
      </c>
      <c r="E39" s="27"/>
      <c r="F39" s="27">
        <v>794698.92</v>
      </c>
      <c r="G39" s="5"/>
      <c r="H39" s="5">
        <f>104630.1+19942.28</f>
        <v>124572.38</v>
      </c>
      <c r="I39" s="1">
        <f>5.94573</f>
        <v>5.9457300000000002</v>
      </c>
      <c r="J39" s="23"/>
      <c r="K39" s="27"/>
      <c r="L39" s="27"/>
      <c r="M39" s="27"/>
      <c r="N39" s="27"/>
    </row>
    <row r="40" spans="1:14" ht="14.45" customHeight="1">
      <c r="A40"/>
      <c r="B40" s="2" t="s">
        <v>47</v>
      </c>
      <c r="D40" s="42">
        <v>29177.81</v>
      </c>
      <c r="E40" s="27"/>
      <c r="F40" s="42">
        <v>9423.64</v>
      </c>
      <c r="G40" s="5"/>
      <c r="H40" s="5">
        <v>-9595.3700000000008</v>
      </c>
      <c r="I40" s="1">
        <f>5.94573</f>
        <v>5.9457300000000002</v>
      </c>
      <c r="K40" s="42"/>
      <c r="L40" s="42"/>
      <c r="M40" s="27"/>
      <c r="N40" s="42"/>
    </row>
    <row r="41" spans="1:14" ht="14.45" customHeight="1">
      <c r="A41" s="1" t="s">
        <v>48</v>
      </c>
      <c r="D41" s="27">
        <f>SUM(D39:D40)</f>
        <v>833300.37000000011</v>
      </c>
      <c r="E41" s="27"/>
      <c r="F41" s="27">
        <f>SUM(F39:F40)</f>
        <v>804122.56</v>
      </c>
      <c r="G41" s="5"/>
      <c r="H41" s="5"/>
      <c r="K41" s="27"/>
      <c r="L41" s="27"/>
      <c r="M41" s="27"/>
      <c r="N41" s="27"/>
    </row>
    <row r="42" spans="1:14" ht="14.45" customHeight="1">
      <c r="D42" s="45"/>
      <c r="E42" s="27"/>
      <c r="F42" s="45"/>
      <c r="G42" s="5"/>
      <c r="H42" s="5">
        <f>SUM(H39:H41)</f>
        <v>114977.01000000001</v>
      </c>
      <c r="K42" s="45"/>
      <c r="L42" s="27"/>
      <c r="M42" s="27"/>
      <c r="N42" s="27"/>
    </row>
    <row r="43" spans="1:14" ht="14.45" customHeight="1">
      <c r="A43" s="1" t="s">
        <v>49</v>
      </c>
      <c r="D43" s="45"/>
      <c r="E43" s="27"/>
      <c r="F43" s="45"/>
      <c r="G43" s="5"/>
      <c r="H43" s="5"/>
      <c r="K43" s="45"/>
      <c r="L43" s="27"/>
      <c r="M43" s="27"/>
      <c r="N43" s="27"/>
    </row>
    <row r="44" spans="1:14" ht="14.45" customHeight="1">
      <c r="D44" s="45"/>
      <c r="E44" s="27"/>
      <c r="F44" s="45"/>
      <c r="G44" s="5"/>
      <c r="H44" s="5"/>
      <c r="K44" s="45"/>
      <c r="L44" s="27"/>
      <c r="M44" s="27"/>
      <c r="N44" s="27"/>
    </row>
    <row r="45" spans="1:14" ht="14.45" hidden="1" customHeight="1">
      <c r="A45" s="2" t="s">
        <v>50</v>
      </c>
      <c r="B45"/>
      <c r="D45" s="45"/>
      <c r="E45" s="27"/>
      <c r="F45" s="45"/>
      <c r="G45" s="5"/>
      <c r="H45" s="5"/>
      <c r="K45" s="45"/>
      <c r="L45" s="27"/>
      <c r="M45" s="27"/>
      <c r="N45" s="27"/>
    </row>
    <row r="46" spans="1:14" ht="14.45" hidden="1" customHeight="1">
      <c r="A46" s="2"/>
      <c r="B46" s="1" t="s">
        <v>51</v>
      </c>
      <c r="D46" s="42">
        <v>0</v>
      </c>
      <c r="E46" s="27"/>
      <c r="F46" s="42">
        <v>0</v>
      </c>
      <c r="G46" s="5"/>
      <c r="H46" s="5"/>
      <c r="K46" s="42"/>
      <c r="L46" s="42"/>
      <c r="M46" s="27"/>
      <c r="N46" s="42"/>
    </row>
    <row r="47" spans="1:14" ht="14.45" hidden="1" customHeight="1">
      <c r="A47" s="1" t="s">
        <v>52</v>
      </c>
      <c r="D47" s="27">
        <f>SUM(D46)</f>
        <v>0</v>
      </c>
      <c r="E47" s="27"/>
      <c r="F47" s="27">
        <f>SUM(F46)</f>
        <v>0</v>
      </c>
      <c r="G47" s="5"/>
      <c r="H47" s="5"/>
      <c r="K47" s="27"/>
      <c r="L47" s="27"/>
      <c r="M47" s="27"/>
      <c r="N47" s="27"/>
    </row>
    <row r="48" spans="1:14" ht="14.45" hidden="1" customHeight="1">
      <c r="A48" s="2"/>
      <c r="D48" s="45"/>
      <c r="E48" s="27"/>
      <c r="F48" s="45"/>
      <c r="G48" s="5"/>
      <c r="H48" s="5"/>
      <c r="K48" s="45"/>
      <c r="L48" s="27"/>
      <c r="M48" s="27"/>
      <c r="N48" s="27"/>
    </row>
    <row r="49" spans="1:14" ht="14.45" customHeight="1">
      <c r="A49" s="2" t="s">
        <v>53</v>
      </c>
      <c r="B49"/>
      <c r="D49" s="45"/>
      <c r="E49" s="27"/>
      <c r="F49" s="45"/>
      <c r="G49" s="5"/>
      <c r="H49" s="5"/>
      <c r="K49" s="45"/>
      <c r="L49" s="27"/>
      <c r="M49" s="27"/>
      <c r="N49" s="27"/>
    </row>
    <row r="50" spans="1:14" ht="14.45" hidden="1" customHeight="1">
      <c r="A50" s="2"/>
      <c r="B50" s="1" t="s">
        <v>51</v>
      </c>
      <c r="D50" s="27">
        <v>0</v>
      </c>
      <c r="E50" s="27"/>
      <c r="F50" s="27">
        <v>0</v>
      </c>
      <c r="G50" s="5"/>
      <c r="H50" s="5"/>
      <c r="K50" s="27"/>
      <c r="L50" s="27"/>
      <c r="M50" s="27"/>
      <c r="N50" s="27"/>
    </row>
    <row r="51" spans="1:14" ht="14.45" hidden="1" customHeight="1">
      <c r="A51" s="2"/>
      <c r="B51" s="1" t="s">
        <v>54</v>
      </c>
      <c r="D51" s="27">
        <v>0</v>
      </c>
      <c r="E51" s="27"/>
      <c r="F51" s="27">
        <v>0</v>
      </c>
      <c r="G51" s="5"/>
      <c r="H51" s="5"/>
      <c r="K51" s="27"/>
      <c r="L51" s="27"/>
      <c r="M51" s="27"/>
      <c r="N51" s="27"/>
    </row>
    <row r="52" spans="1:14" ht="14.45" customHeight="1">
      <c r="A52" s="2"/>
      <c r="B52" s="1" t="s">
        <v>55</v>
      </c>
      <c r="D52" s="27">
        <v>16170.52</v>
      </c>
      <c r="E52" s="27"/>
      <c r="F52" s="27">
        <v>5025.4399999999996</v>
      </c>
      <c r="G52" s="5"/>
      <c r="H52" s="5"/>
      <c r="K52" s="27"/>
      <c r="L52" s="27"/>
      <c r="M52" s="27"/>
      <c r="N52" s="27"/>
    </row>
    <row r="53" spans="1:14" ht="14.45" customHeight="1">
      <c r="A53" s="2"/>
      <c r="B53" s="1" t="s">
        <v>56</v>
      </c>
      <c r="D53" s="27">
        <v>1941.54</v>
      </c>
      <c r="E53" s="27"/>
      <c r="F53" s="27">
        <v>11001.73</v>
      </c>
      <c r="G53" s="5"/>
      <c r="H53" s="5"/>
      <c r="K53" s="27"/>
      <c r="L53" s="27"/>
      <c r="M53" s="27"/>
      <c r="N53" s="27"/>
    </row>
    <row r="54" spans="1:14" ht="14.45" customHeight="1">
      <c r="B54" s="1" t="s">
        <v>57</v>
      </c>
      <c r="D54" s="42">
        <v>13749.57</v>
      </c>
      <c r="E54" s="27"/>
      <c r="F54" s="42">
        <v>14100.28</v>
      </c>
      <c r="G54" s="5"/>
      <c r="H54" s="5"/>
      <c r="K54" s="42"/>
      <c r="L54" s="42"/>
      <c r="M54" s="27"/>
      <c r="N54" s="42"/>
    </row>
    <row r="55" spans="1:14" ht="14.45" customHeight="1">
      <c r="A55" s="1" t="s">
        <v>58</v>
      </c>
      <c r="D55" s="27">
        <f>SUM(D50:D54)</f>
        <v>31861.63</v>
      </c>
      <c r="E55" s="27"/>
      <c r="F55" s="27">
        <f>SUM(F50:F54)</f>
        <v>30127.449999999997</v>
      </c>
      <c r="G55" s="5"/>
      <c r="H55" s="5">
        <v>55832.31</v>
      </c>
      <c r="I55" s="1">
        <f>5.94573</f>
        <v>5.9457300000000002</v>
      </c>
      <c r="K55" s="27"/>
      <c r="L55" s="27"/>
      <c r="M55" s="27"/>
      <c r="N55" s="27"/>
    </row>
    <row r="56" spans="1:14" ht="14.45" customHeight="1">
      <c r="D56" s="45"/>
      <c r="E56" s="27"/>
      <c r="F56" s="45"/>
      <c r="G56" s="5"/>
      <c r="H56" s="5"/>
      <c r="K56" s="45"/>
      <c r="L56" s="27"/>
      <c r="M56" s="27"/>
      <c r="N56" s="27"/>
    </row>
    <row r="57" spans="1:14" ht="14.45" customHeight="1">
      <c r="A57" s="1" t="s">
        <v>59</v>
      </c>
      <c r="D57" s="27">
        <f>D47+D55</f>
        <v>31861.63</v>
      </c>
      <c r="E57" s="27"/>
      <c r="F57" s="27">
        <f>F47+F55</f>
        <v>30127.449999999997</v>
      </c>
      <c r="G57" s="5"/>
      <c r="H57" s="5"/>
      <c r="K57" s="27"/>
      <c r="L57" s="27"/>
      <c r="M57" s="27"/>
      <c r="N57" s="27"/>
    </row>
    <row r="58" spans="1:14" ht="14.45" customHeight="1">
      <c r="D58" s="45"/>
      <c r="E58" s="27"/>
      <c r="F58" s="45"/>
      <c r="G58" s="5"/>
      <c r="H58" s="5"/>
      <c r="K58" s="45"/>
      <c r="L58" s="27"/>
      <c r="M58" s="27"/>
      <c r="N58" s="27"/>
    </row>
    <row r="59" spans="1:14" ht="14.45" customHeight="1">
      <c r="A59" s="2" t="s">
        <v>60</v>
      </c>
      <c r="B59" s="2"/>
      <c r="C59" s="2"/>
      <c r="D59" s="39">
        <f>D41+D57</f>
        <v>865162.00000000012</v>
      </c>
      <c r="E59" s="39"/>
      <c r="F59" s="39">
        <f>F41+F57</f>
        <v>834250.01</v>
      </c>
      <c r="G59" s="5"/>
      <c r="H59" s="5"/>
      <c r="K59" s="39"/>
      <c r="L59" s="39"/>
      <c r="M59" s="39"/>
      <c r="N59" s="39"/>
    </row>
    <row r="60" spans="1:14" ht="14.45" customHeight="1">
      <c r="D60" s="45"/>
      <c r="E60" s="10"/>
      <c r="F60" s="45"/>
      <c r="G60" s="5"/>
      <c r="H60" s="5">
        <f>SUM(H54:H59)</f>
        <v>55832.31</v>
      </c>
    </row>
    <row r="61" spans="1:14" ht="14.45" customHeight="1">
      <c r="D61" s="46"/>
      <c r="E61" s="10"/>
      <c r="F61" s="46"/>
      <c r="G61" s="5"/>
      <c r="H61" s="5"/>
    </row>
    <row r="62" spans="1:14" s="2" customFormat="1" ht="14.45" customHeight="1">
      <c r="D62" s="39"/>
      <c r="E62" s="40"/>
      <c r="F62" s="39"/>
      <c r="G62" s="6"/>
      <c r="H62" s="6">
        <f>H42+H60</f>
        <v>170809.32</v>
      </c>
    </row>
    <row r="63" spans="1:14" ht="14.45" customHeight="1">
      <c r="D63" s="38"/>
      <c r="F63" s="38"/>
      <c r="H63" s="5"/>
    </row>
    <row r="65" spans="5:14" ht="14.45" customHeight="1">
      <c r="E65" s="5"/>
      <c r="G65" s="5"/>
      <c r="L65" s="5"/>
      <c r="M65" s="5"/>
      <c r="N65" s="5"/>
    </row>
    <row r="66" spans="5:14" ht="14.45" customHeight="1">
      <c r="E66" s="5"/>
      <c r="G66" s="5"/>
      <c r="L66" s="5"/>
      <c r="M66" s="5"/>
      <c r="N66" s="5"/>
    </row>
    <row r="67" spans="5:14" ht="14.45" customHeight="1">
      <c r="E67" s="5"/>
      <c r="L67" s="5"/>
      <c r="M67" s="5"/>
      <c r="N67" s="5"/>
    </row>
    <row r="68" spans="5:14" ht="14.45" customHeight="1">
      <c r="E68" s="5"/>
      <c r="L68" s="5"/>
      <c r="M68" s="5"/>
      <c r="N68" s="5"/>
    </row>
    <row r="69" spans="5:14" ht="14.45" customHeight="1">
      <c r="E69" s="5"/>
      <c r="L69" s="5"/>
      <c r="M69" s="5"/>
      <c r="N69" s="5"/>
    </row>
    <row r="70" spans="5:14" ht="14.45" customHeight="1">
      <c r="E70" s="5"/>
      <c r="L70" s="5"/>
      <c r="M70" s="5"/>
      <c r="N70" s="5"/>
    </row>
    <row r="71" spans="5:14" ht="14.45" customHeight="1">
      <c r="E71" s="5"/>
      <c r="L71" s="5"/>
      <c r="M71" s="5"/>
      <c r="N71" s="5"/>
    </row>
    <row r="72" spans="5:14" ht="14.45" customHeight="1">
      <c r="E72" s="5"/>
      <c r="L72" s="5"/>
      <c r="M72" s="5"/>
      <c r="N72" s="5"/>
    </row>
    <row r="73" spans="5:14" ht="14.45" customHeight="1">
      <c r="E73" s="5"/>
      <c r="L73" s="5"/>
      <c r="M73" s="5"/>
      <c r="N73" s="5"/>
    </row>
    <row r="74" spans="5:14" ht="14.45" customHeight="1">
      <c r="E74" s="5"/>
      <c r="L74" s="5"/>
      <c r="M74" s="5"/>
      <c r="N74" s="5"/>
    </row>
    <row r="75" spans="5:14" ht="14.45" customHeight="1">
      <c r="E75" s="5"/>
      <c r="L75" s="5"/>
      <c r="M75" s="5"/>
      <c r="N75" s="5"/>
    </row>
    <row r="76" spans="5:14" ht="14.45" customHeight="1">
      <c r="E76" s="5"/>
      <c r="L76" s="5"/>
      <c r="M76" s="5"/>
      <c r="N76" s="5"/>
    </row>
    <row r="77" spans="5:14" ht="14.45" customHeight="1">
      <c r="E77" s="5"/>
      <c r="L77" s="5"/>
      <c r="M77" s="5"/>
      <c r="N77" s="5"/>
    </row>
    <row r="78" spans="5:14" ht="14.45" customHeight="1">
      <c r="E78" s="5"/>
      <c r="L78" s="5"/>
      <c r="M78" s="5"/>
      <c r="N78" s="5"/>
    </row>
    <row r="79" spans="5:14" ht="14.45" customHeight="1">
      <c r="E79" s="5"/>
      <c r="L79" s="5"/>
      <c r="M79" s="5"/>
      <c r="N79" s="5"/>
    </row>
    <row r="80" spans="5:14" ht="14.45" customHeight="1">
      <c r="E80" s="5"/>
      <c r="L80" s="5"/>
      <c r="M80" s="5"/>
      <c r="N80" s="5"/>
    </row>
    <row r="81" spans="5:14" ht="14.45" customHeight="1">
      <c r="E81" s="5"/>
      <c r="L81" s="5"/>
      <c r="M81" s="5"/>
      <c r="N81" s="5"/>
    </row>
    <row r="82" spans="5:14" ht="14.45" customHeight="1">
      <c r="E82" s="5"/>
      <c r="L82" s="5"/>
      <c r="M82" s="5"/>
      <c r="N82" s="5"/>
    </row>
    <row r="83" spans="5:14" ht="14.45" customHeight="1">
      <c r="E83" s="5"/>
      <c r="L83" s="5"/>
      <c r="M83" s="5"/>
      <c r="N83" s="5"/>
    </row>
    <row r="84" spans="5:14" ht="14.45" customHeight="1">
      <c r="E84" s="5"/>
      <c r="L84" s="5"/>
      <c r="M84" s="5"/>
      <c r="N84" s="5"/>
    </row>
    <row r="85" spans="5:14" ht="14.45" customHeight="1">
      <c r="E85" s="5"/>
      <c r="L85" s="5"/>
      <c r="M85" s="5"/>
      <c r="N85" s="5"/>
    </row>
    <row r="99" spans="7:8" ht="14.45" customHeight="1">
      <c r="G99" s="5"/>
      <c r="H99" s="5"/>
    </row>
    <row r="100" spans="7:8" ht="14.45" customHeight="1">
      <c r="G100" s="5"/>
      <c r="H100" s="5"/>
    </row>
    <row r="101" spans="7:8" ht="14.45" customHeight="1">
      <c r="G101" s="5"/>
      <c r="H101" s="5"/>
    </row>
    <row r="102" spans="7:8" ht="14.45" customHeight="1">
      <c r="G102" s="5"/>
      <c r="H102" s="5"/>
    </row>
    <row r="103" spans="7:8" ht="14.45" customHeight="1">
      <c r="G103" s="5"/>
      <c r="H103" s="5"/>
    </row>
    <row r="104" spans="7:8" ht="14.45" customHeight="1">
      <c r="G104" s="5"/>
      <c r="H104" s="5"/>
    </row>
    <row r="105" spans="7:8" ht="14.45" customHeight="1">
      <c r="G105" s="5"/>
      <c r="H105" s="5"/>
    </row>
    <row r="106" spans="7:8" ht="14.45" customHeight="1">
      <c r="G106" s="5"/>
      <c r="H106" s="5"/>
    </row>
    <row r="107" spans="7:8" ht="14.45" customHeight="1">
      <c r="G107" s="5"/>
      <c r="H107" s="5"/>
    </row>
    <row r="108" spans="7:8" ht="14.45" customHeight="1">
      <c r="G108" s="5"/>
      <c r="H108" s="5"/>
    </row>
    <row r="109" spans="7:8" ht="14.45" customHeight="1">
      <c r="G109" s="5"/>
      <c r="H109" s="5"/>
    </row>
    <row r="110" spans="7:8" ht="14.45" customHeight="1">
      <c r="G110" s="5"/>
      <c r="H110" s="5"/>
    </row>
    <row r="111" spans="7:8" ht="14.45" customHeight="1">
      <c r="G111" s="5"/>
      <c r="H111" s="5"/>
    </row>
    <row r="112" spans="7:8" ht="14.45" customHeight="1">
      <c r="G112" s="5"/>
      <c r="H112" s="5"/>
    </row>
    <row r="113" spans="7:8" ht="14.45" customHeight="1">
      <c r="G113" s="5"/>
      <c r="H113" s="5"/>
    </row>
    <row r="114" spans="7:8" ht="14.45" customHeight="1">
      <c r="G114" s="5"/>
      <c r="H114" s="5"/>
    </row>
    <row r="115" spans="7:8" ht="14.45" customHeight="1">
      <c r="G115" s="5"/>
      <c r="H115" s="5"/>
    </row>
    <row r="116" spans="7:8" ht="14.45" customHeight="1">
      <c r="G116" s="5"/>
      <c r="H116" s="5"/>
    </row>
    <row r="117" spans="7:8" ht="14.45" customHeight="1">
      <c r="G117" s="5"/>
      <c r="H117" s="5"/>
    </row>
    <row r="118" spans="7:8" ht="14.45" customHeight="1">
      <c r="G118" s="5"/>
      <c r="H118" s="5"/>
    </row>
    <row r="119" spans="7:8" ht="14.45" customHeight="1">
      <c r="G119" s="5"/>
      <c r="H119" s="5"/>
    </row>
    <row r="120" spans="7:8" ht="14.45" customHeight="1">
      <c r="G120" s="5"/>
      <c r="H120" s="5"/>
    </row>
    <row r="121" spans="7:8" ht="14.45" customHeight="1">
      <c r="G121" s="5"/>
      <c r="H121" s="5"/>
    </row>
    <row r="122" spans="7:8" ht="14.45" customHeight="1">
      <c r="G122" s="5"/>
      <c r="H122" s="5"/>
    </row>
    <row r="123" spans="7:8" ht="14.45" customHeight="1">
      <c r="G123" s="5"/>
      <c r="H123" s="5"/>
    </row>
    <row r="124" spans="7:8" ht="14.45" customHeight="1">
      <c r="G124" s="5"/>
      <c r="H124" s="5"/>
    </row>
    <row r="125" spans="7:8" ht="14.45" customHeight="1">
      <c r="G125" s="5"/>
      <c r="H125" s="5"/>
    </row>
    <row r="126" spans="7:8" ht="14.45" customHeight="1">
      <c r="G126" s="5"/>
      <c r="H126" s="5"/>
    </row>
    <row r="127" spans="7:8" ht="14.45" customHeight="1">
      <c r="G127" s="5"/>
      <c r="H127" s="5"/>
    </row>
    <row r="128" spans="7:8" ht="14.45" customHeight="1">
      <c r="G128" s="5"/>
      <c r="H128" s="5"/>
    </row>
    <row r="129" spans="7:8" ht="14.45" customHeight="1">
      <c r="G129" s="5"/>
      <c r="H129" s="5"/>
    </row>
    <row r="130" spans="7:8" ht="14.45" customHeight="1">
      <c r="G130" s="5"/>
      <c r="H130" s="5"/>
    </row>
    <row r="131" spans="7:8" ht="14.45" customHeight="1">
      <c r="G131" s="5"/>
      <c r="H131" s="5"/>
    </row>
    <row r="132" spans="7:8" ht="14.45" customHeight="1">
      <c r="G132" s="5"/>
      <c r="H132" s="5"/>
    </row>
    <row r="133" spans="7:8" ht="14.45" customHeight="1">
      <c r="G133" s="5"/>
      <c r="H133" s="5"/>
    </row>
    <row r="134" spans="7:8" ht="14.45" customHeight="1">
      <c r="G134" s="5"/>
      <c r="H134" s="5"/>
    </row>
    <row r="135" spans="7:8" ht="14.45" customHeight="1">
      <c r="G135" s="5"/>
      <c r="H135" s="5"/>
    </row>
    <row r="136" spans="7:8" ht="14.45" customHeight="1">
      <c r="G136" s="5"/>
      <c r="H136" s="5"/>
    </row>
    <row r="137" spans="7:8" ht="14.45" customHeight="1">
      <c r="G137" s="5"/>
      <c r="H137" s="5"/>
    </row>
    <row r="138" spans="7:8" ht="14.45" customHeight="1">
      <c r="G138" s="5"/>
      <c r="H138" s="5"/>
    </row>
    <row r="139" spans="7:8" ht="14.45" customHeight="1">
      <c r="G139" s="5"/>
      <c r="H139" s="5"/>
    </row>
    <row r="140" spans="7:8" ht="14.45" customHeight="1">
      <c r="G140" s="5"/>
      <c r="H140" s="5"/>
    </row>
    <row r="141" spans="7:8" ht="14.45" customHeight="1">
      <c r="G141" s="5"/>
      <c r="H141" s="5"/>
    </row>
    <row r="142" spans="7:8" ht="14.45" customHeight="1">
      <c r="G142" s="5"/>
      <c r="H142" s="5"/>
    </row>
    <row r="143" spans="7:8" ht="14.45" customHeight="1">
      <c r="G143" s="5"/>
      <c r="H143" s="5"/>
    </row>
    <row r="144" spans="7:8" ht="14.45" customHeight="1">
      <c r="G144" s="5"/>
      <c r="H144" s="5"/>
    </row>
    <row r="145" spans="7:8" ht="14.45" customHeight="1">
      <c r="G145" s="5"/>
      <c r="H145" s="5"/>
    </row>
    <row r="146" spans="7:8" ht="14.45" customHeight="1">
      <c r="G146" s="5"/>
      <c r="H146" s="5"/>
    </row>
    <row r="147" spans="7:8" ht="14.45" customHeight="1">
      <c r="G147" s="5"/>
      <c r="H147" s="5"/>
    </row>
    <row r="148" spans="7:8" ht="14.45" customHeight="1">
      <c r="G148" s="5"/>
      <c r="H148" s="5"/>
    </row>
    <row r="149" spans="7:8" ht="14.45" customHeight="1">
      <c r="G149" s="5"/>
      <c r="H149" s="5"/>
    </row>
    <row r="150" spans="7:8" ht="14.45" customHeight="1">
      <c r="G150" s="5"/>
      <c r="H150" s="5"/>
    </row>
    <row r="151" spans="7:8" ht="14.45" customHeight="1">
      <c r="G151" s="5"/>
      <c r="H151" s="5"/>
    </row>
    <row r="152" spans="7:8" ht="14.45" customHeight="1">
      <c r="G152" s="5"/>
      <c r="H152" s="5"/>
    </row>
    <row r="153" spans="7:8" ht="14.45" customHeight="1">
      <c r="G153" s="5"/>
      <c r="H153" s="5"/>
    </row>
    <row r="154" spans="7:8" ht="14.45" customHeight="1">
      <c r="G154" s="5"/>
      <c r="H154" s="5"/>
    </row>
    <row r="155" spans="7:8" ht="14.45" customHeight="1">
      <c r="G155" s="5"/>
      <c r="H155" s="5"/>
    </row>
    <row r="156" spans="7:8" ht="14.45" customHeight="1">
      <c r="G156" s="5"/>
      <c r="H156" s="5"/>
    </row>
    <row r="157" spans="7:8" ht="14.45" customHeight="1">
      <c r="G157" s="5"/>
      <c r="H157" s="5"/>
    </row>
    <row r="158" spans="7:8" ht="14.45" customHeight="1">
      <c r="G158" s="5"/>
      <c r="H158" s="5"/>
    </row>
    <row r="159" spans="7:8" ht="14.45" customHeight="1">
      <c r="G159" s="5"/>
      <c r="H159" s="5"/>
    </row>
    <row r="160" spans="7:8" ht="14.45" customHeight="1">
      <c r="G160" s="5"/>
      <c r="H160" s="5"/>
    </row>
    <row r="161" spans="7:8" ht="14.45" customHeight="1">
      <c r="G161" s="5"/>
      <c r="H161" s="5"/>
    </row>
    <row r="162" spans="7:8" ht="14.45" customHeight="1">
      <c r="G162" s="5"/>
      <c r="H162" s="5"/>
    </row>
    <row r="163" spans="7:8" ht="14.45" customHeight="1">
      <c r="G163" s="5"/>
      <c r="H163" s="5"/>
    </row>
    <row r="164" spans="7:8" ht="14.45" customHeight="1">
      <c r="G164" s="5"/>
      <c r="H164" s="5"/>
    </row>
    <row r="165" spans="7:8" ht="14.45" customHeight="1">
      <c r="G165" s="5"/>
      <c r="H165" s="5"/>
    </row>
    <row r="166" spans="7:8" ht="14.45" customHeight="1">
      <c r="G166" s="5"/>
      <c r="H166" s="5"/>
    </row>
    <row r="167" spans="7:8" ht="14.45" customHeight="1">
      <c r="G167" s="5"/>
      <c r="H167" s="5"/>
    </row>
    <row r="168" spans="7:8" ht="14.45" customHeight="1">
      <c r="G168" s="5"/>
      <c r="H168" s="5"/>
    </row>
    <row r="169" spans="7:8" ht="14.45" customHeight="1">
      <c r="G169" s="5"/>
      <c r="H169" s="5"/>
    </row>
    <row r="170" spans="7:8" ht="14.45" customHeight="1">
      <c r="G170" s="5"/>
      <c r="H170" s="5"/>
    </row>
    <row r="171" spans="7:8" ht="14.45" customHeight="1">
      <c r="G171" s="5"/>
      <c r="H171" s="5"/>
    </row>
    <row r="172" spans="7:8" ht="14.45" customHeight="1">
      <c r="G172" s="5"/>
      <c r="H172" s="5"/>
    </row>
    <row r="173" spans="7:8" ht="14.45" customHeight="1">
      <c r="G173" s="5"/>
      <c r="H173" s="5"/>
    </row>
    <row r="174" spans="7:8" ht="14.45" customHeight="1">
      <c r="G174" s="5"/>
      <c r="H174" s="5"/>
    </row>
    <row r="175" spans="7:8" ht="14.45" customHeight="1">
      <c r="G175" s="5"/>
      <c r="H175" s="5"/>
    </row>
    <row r="176" spans="7:8" ht="14.45" customHeight="1">
      <c r="G176" s="5"/>
      <c r="H176" s="5"/>
    </row>
    <row r="177" spans="7:8" ht="14.45" customHeight="1">
      <c r="G177" s="5"/>
      <c r="H177" s="5"/>
    </row>
    <row r="178" spans="7:8" ht="14.45" customHeight="1">
      <c r="G178" s="5"/>
      <c r="H178" s="5"/>
    </row>
    <row r="179" spans="7:8" ht="14.45" customHeight="1">
      <c r="G179" s="5"/>
      <c r="H179" s="5"/>
    </row>
    <row r="180" spans="7:8" ht="14.45" customHeight="1">
      <c r="G180" s="5"/>
      <c r="H180" s="5"/>
    </row>
    <row r="181" spans="7:8" ht="14.45" customHeight="1">
      <c r="G181" s="5"/>
      <c r="H181" s="5"/>
    </row>
    <row r="182" spans="7:8" ht="14.45" customHeight="1">
      <c r="G182" s="5"/>
      <c r="H182" s="5"/>
    </row>
    <row r="183" spans="7:8" ht="14.45" customHeight="1">
      <c r="G183" s="5"/>
      <c r="H183" s="5"/>
    </row>
    <row r="184" spans="7:8" ht="14.45" customHeight="1">
      <c r="G184" s="5"/>
      <c r="H184" s="5"/>
    </row>
    <row r="185" spans="7:8" ht="14.45" customHeight="1">
      <c r="G185" s="5"/>
      <c r="H185" s="5"/>
    </row>
    <row r="186" spans="7:8" ht="14.45" customHeight="1">
      <c r="G186" s="5"/>
      <c r="H186" s="5"/>
    </row>
    <row r="187" spans="7:8" ht="14.45" customHeight="1">
      <c r="G187" s="5"/>
      <c r="H187" s="5"/>
    </row>
    <row r="188" spans="7:8" ht="14.45" customHeight="1">
      <c r="G188" s="5"/>
      <c r="H188" s="5"/>
    </row>
    <row r="189" spans="7:8" ht="14.45" customHeight="1">
      <c r="G189" s="5"/>
      <c r="H189" s="5"/>
    </row>
    <row r="190" spans="7:8" ht="14.45" customHeight="1">
      <c r="G190" s="5"/>
      <c r="H190" s="5"/>
    </row>
    <row r="191" spans="7:8" ht="14.45" customHeight="1">
      <c r="G191" s="5"/>
      <c r="H191" s="5"/>
    </row>
    <row r="192" spans="7:8" ht="14.45" customHeight="1">
      <c r="G192" s="5"/>
      <c r="H192" s="5"/>
    </row>
    <row r="193" spans="7:8" ht="14.45" customHeight="1">
      <c r="G193" s="5"/>
      <c r="H193" s="5"/>
    </row>
    <row r="194" spans="7:8" ht="14.45" customHeight="1">
      <c r="G194" s="5"/>
      <c r="H194" s="5"/>
    </row>
    <row r="195" spans="7:8" ht="14.45" customHeight="1">
      <c r="G195" s="5"/>
      <c r="H195" s="5"/>
    </row>
    <row r="196" spans="7:8" ht="14.45" customHeight="1">
      <c r="G196" s="5"/>
      <c r="H196" s="5"/>
    </row>
    <row r="197" spans="7:8" ht="14.45" customHeight="1">
      <c r="G197" s="5"/>
      <c r="H197" s="5"/>
    </row>
    <row r="198" spans="7:8" ht="14.45" customHeight="1">
      <c r="G198" s="5"/>
      <c r="H198" s="5"/>
    </row>
    <row r="199" spans="7:8" ht="14.45" customHeight="1">
      <c r="G199" s="5"/>
      <c r="H199" s="5"/>
    </row>
    <row r="200" spans="7:8" ht="14.45" customHeight="1">
      <c r="G200" s="5"/>
      <c r="H200" s="5"/>
    </row>
    <row r="201" spans="7:8" ht="14.45" customHeight="1">
      <c r="G201" s="5"/>
      <c r="H201" s="5"/>
    </row>
    <row r="202" spans="7:8" ht="14.45" customHeight="1">
      <c r="G202" s="5"/>
      <c r="H202" s="5"/>
    </row>
    <row r="203" spans="7:8" ht="14.45" customHeight="1">
      <c r="G203" s="5"/>
      <c r="H203" s="5"/>
    </row>
    <row r="204" spans="7:8" ht="14.45" customHeight="1">
      <c r="G204" s="5"/>
      <c r="H204" s="5"/>
    </row>
    <row r="205" spans="7:8" ht="14.45" customHeight="1">
      <c r="G205" s="5"/>
      <c r="H205" s="5"/>
    </row>
    <row r="206" spans="7:8" ht="14.45" customHeight="1">
      <c r="G206" s="5"/>
      <c r="H206" s="5"/>
    </row>
    <row r="207" spans="7:8" ht="14.45" customHeight="1">
      <c r="G207" s="5"/>
      <c r="H207" s="5"/>
    </row>
    <row r="208" spans="7:8" ht="14.45" customHeight="1">
      <c r="G208" s="5"/>
      <c r="H208" s="5"/>
    </row>
    <row r="209" spans="7:8" ht="14.45" customHeight="1">
      <c r="G209" s="5"/>
      <c r="H209" s="5"/>
    </row>
  </sheetData>
  <phoneticPr fontId="0" type="noConversion"/>
  <pageMargins left="0.75" right="0.75" top="0.75" bottom="0.75" header="0.5" footer="0.5"/>
  <pageSetup paperSize="9" scale="95" orientation="portrait" verticalDpi="300" r:id="rId1"/>
  <headerFooter alignWithMargins="0">
    <oddHeader xml:space="preserve">&amp;L&amp;"Times New Roman,Normaali"Emmaus Helsinki ry
Mäkelänkatu 54 A
00510 Helsinki
y-tunnus 0315404-8
TILINPÄÄTÖS&amp;R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6"/>
  <sheetViews>
    <sheetView topLeftCell="A36" zoomScaleNormal="100" workbookViewId="0">
      <selection activeCell="D56" sqref="D56"/>
    </sheetView>
  </sheetViews>
  <sheetFormatPr defaultRowHeight="15" customHeight="1"/>
  <cols>
    <col min="1" max="1" width="1.28515625" customWidth="1"/>
    <col min="2" max="2" width="2.5703125" customWidth="1"/>
    <col min="3" max="3" width="28.28515625" customWidth="1"/>
    <col min="4" max="4" width="18.5703125" bestFit="1" customWidth="1"/>
    <col min="5" max="5" width="13.42578125" customWidth="1"/>
    <col min="6" max="6" width="4.5703125" customWidth="1"/>
    <col min="7" max="7" width="18.5703125" bestFit="1" customWidth="1"/>
    <col min="8" max="8" width="11.42578125" customWidth="1"/>
    <col min="9" max="9" width="3.140625" customWidth="1"/>
    <col min="11" max="11" width="16.28515625" customWidth="1"/>
    <col min="12" max="12" width="10.140625" bestFit="1" customWidth="1"/>
    <col min="13" max="13" width="9.5703125" bestFit="1" customWidth="1"/>
  </cols>
  <sheetData>
    <row r="1" spans="1:13" ht="12.95" customHeight="1">
      <c r="A1" s="1"/>
      <c r="B1" s="1"/>
      <c r="C1" s="1"/>
      <c r="D1" s="1"/>
      <c r="E1" s="1"/>
      <c r="F1" s="1"/>
      <c r="G1" s="1"/>
      <c r="H1" s="1"/>
      <c r="I1" s="1"/>
    </row>
    <row r="2" spans="1:13" ht="12.95" customHeight="1">
      <c r="A2" s="1"/>
      <c r="B2" s="1"/>
      <c r="C2" s="1"/>
      <c r="D2" s="1"/>
      <c r="E2" s="1"/>
      <c r="F2" s="1"/>
      <c r="G2" s="1"/>
      <c r="H2" s="1"/>
      <c r="I2" s="1"/>
    </row>
    <row r="3" spans="1:13" ht="12.95" customHeight="1">
      <c r="A3" s="1"/>
      <c r="B3" s="1"/>
      <c r="C3" s="1"/>
      <c r="D3" s="1"/>
      <c r="E3" s="1"/>
      <c r="F3" s="1"/>
      <c r="G3" s="1"/>
      <c r="H3" s="1"/>
      <c r="I3" s="1"/>
    </row>
    <row r="4" spans="1:13" ht="12.95" customHeight="1">
      <c r="A4" s="1"/>
      <c r="B4" s="1"/>
      <c r="C4" s="1"/>
      <c r="D4" s="1"/>
      <c r="E4" s="1"/>
      <c r="F4" s="1"/>
      <c r="G4" s="1"/>
      <c r="H4" s="1"/>
      <c r="I4" s="1"/>
    </row>
    <row r="5" spans="1:13" ht="20.100000000000001" customHeight="1">
      <c r="A5" s="32" t="s">
        <v>6</v>
      </c>
      <c r="B5" s="1"/>
      <c r="C5" s="1"/>
      <c r="D5" s="1"/>
      <c r="E5" s="1"/>
      <c r="F5" s="1"/>
      <c r="G5" s="1"/>
      <c r="H5" s="1"/>
      <c r="I5" s="1"/>
      <c r="J5" s="4" t="s">
        <v>61</v>
      </c>
    </row>
    <row r="6" spans="1:13" ht="15" customHeight="1">
      <c r="A6" s="2"/>
      <c r="B6" s="1"/>
      <c r="C6" s="1"/>
      <c r="D6" s="1"/>
      <c r="E6" s="1"/>
      <c r="F6" s="1"/>
      <c r="G6" s="1"/>
      <c r="H6" s="1"/>
      <c r="I6" s="1"/>
    </row>
    <row r="7" spans="1:13" ht="18.75" customHeight="1">
      <c r="A7" s="2" t="s">
        <v>62</v>
      </c>
      <c r="B7" s="2"/>
      <c r="C7" s="1"/>
      <c r="D7" s="1"/>
      <c r="E7" s="1"/>
      <c r="F7" s="1"/>
      <c r="G7" s="1"/>
      <c r="H7" s="1"/>
      <c r="I7" s="1"/>
    </row>
    <row r="8" spans="1:13" ht="15" customHeight="1">
      <c r="A8" s="2"/>
      <c r="B8" s="1"/>
      <c r="C8" s="1"/>
      <c r="D8" s="21" t="s">
        <v>63</v>
      </c>
      <c r="E8" s="22"/>
      <c r="F8" s="1"/>
      <c r="G8" s="21" t="s">
        <v>64</v>
      </c>
      <c r="H8" s="22"/>
      <c r="I8" s="1"/>
    </row>
    <row r="9" spans="1:13" ht="15" customHeight="1">
      <c r="A9" s="1"/>
      <c r="B9" s="1"/>
      <c r="C9" s="1"/>
      <c r="D9" s="1"/>
      <c r="E9" s="1"/>
      <c r="F9" s="1"/>
      <c r="G9" s="1"/>
      <c r="H9" s="1"/>
      <c r="I9" s="1"/>
    </row>
    <row r="10" spans="1:13" ht="15" customHeight="1">
      <c r="A10" s="1" t="s">
        <v>65</v>
      </c>
      <c r="B10" s="1"/>
      <c r="C10" s="1"/>
      <c r="D10" s="1"/>
      <c r="E10" s="1"/>
      <c r="F10" s="1"/>
      <c r="G10" s="1"/>
      <c r="H10" s="1"/>
      <c r="I10" s="1"/>
    </row>
    <row r="11" spans="1:13" ht="15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3" ht="15" customHeight="1">
      <c r="A12" s="1"/>
      <c r="B12" s="1" t="s">
        <v>66</v>
      </c>
      <c r="C12" s="1"/>
      <c r="D12" s="5"/>
      <c r="E12" s="5"/>
      <c r="F12" s="1"/>
      <c r="G12" s="5"/>
      <c r="H12" s="5"/>
      <c r="I12" s="1"/>
    </row>
    <row r="13" spans="1:13" ht="15" customHeight="1">
      <c r="A13" s="1"/>
      <c r="B13" s="1"/>
      <c r="C13" s="1" t="s">
        <v>67</v>
      </c>
      <c r="D13" s="34">
        <f>370677.55</f>
        <v>370677.55</v>
      </c>
      <c r="E13" s="35"/>
      <c r="F13" s="33"/>
      <c r="G13" s="34">
        <f>381492.11</f>
        <v>381492.11</v>
      </c>
      <c r="H13" s="35"/>
      <c r="I13" s="1"/>
    </row>
    <row r="14" spans="1:13" ht="15" customHeight="1">
      <c r="A14" s="1"/>
      <c r="B14" s="1"/>
      <c r="C14" s="1" t="s">
        <v>68</v>
      </c>
      <c r="D14" s="35"/>
      <c r="E14" s="35"/>
      <c r="F14" s="33"/>
      <c r="G14" s="35"/>
      <c r="H14" s="35"/>
      <c r="I14" s="1"/>
    </row>
    <row r="15" spans="1:13" ht="15" customHeight="1">
      <c r="A15" s="1"/>
      <c r="B15" s="1"/>
      <c r="C15" s="1" t="s">
        <v>69</v>
      </c>
      <c r="D15" s="9">
        <f>-130039.77+356.47</f>
        <v>-129683.3</v>
      </c>
      <c r="E15" s="5"/>
      <c r="F15" s="1"/>
      <c r="G15" s="9">
        <f>-129030.35+72</f>
        <v>-128958.35</v>
      </c>
      <c r="H15" s="5"/>
      <c r="I15" s="1"/>
    </row>
    <row r="16" spans="1:13" ht="15" customHeight="1">
      <c r="A16" s="1"/>
      <c r="B16" s="1"/>
      <c r="C16" s="1" t="s">
        <v>70</v>
      </c>
      <c r="D16" s="36">
        <v>-18666.98</v>
      </c>
      <c r="E16" s="5"/>
      <c r="F16" s="1"/>
      <c r="G16" s="36">
        <v>-18666.97</v>
      </c>
      <c r="H16" s="5"/>
      <c r="I16" s="1"/>
      <c r="M16" s="47"/>
    </row>
    <row r="17" spans="1:13" ht="15" customHeight="1">
      <c r="A17" s="1"/>
      <c r="B17" s="1"/>
      <c r="C17" s="1" t="s">
        <v>71</v>
      </c>
      <c r="D17" s="36">
        <f>-198983.16-356.47</f>
        <v>-199339.63</v>
      </c>
      <c r="E17" s="5"/>
      <c r="F17" s="1"/>
      <c r="G17" s="36">
        <v>-228055.41</v>
      </c>
      <c r="H17" s="5"/>
      <c r="I17" s="1"/>
      <c r="M17" s="47"/>
    </row>
    <row r="18" spans="1:13" ht="15" customHeight="1">
      <c r="A18" s="1"/>
      <c r="B18" s="1"/>
      <c r="C18" s="1"/>
      <c r="D18" s="5"/>
      <c r="E18" s="5"/>
      <c r="F18" s="1"/>
      <c r="G18" s="5"/>
      <c r="H18" s="5"/>
      <c r="I18" s="1"/>
      <c r="M18" s="47"/>
    </row>
    <row r="19" spans="1:13" ht="15" customHeight="1">
      <c r="A19" s="1" t="s">
        <v>72</v>
      </c>
      <c r="B19" s="1"/>
      <c r="C19" s="1"/>
      <c r="D19" s="5"/>
      <c r="E19" s="9">
        <f>D13+D15+D17+D16</f>
        <v>22987.639999999996</v>
      </c>
      <c r="F19" s="1"/>
      <c r="G19" s="5"/>
      <c r="H19" s="9">
        <f>G13+G15+G17+G16</f>
        <v>5811.3799999999756</v>
      </c>
      <c r="I19" s="1"/>
      <c r="L19" s="38"/>
      <c r="M19" s="47"/>
    </row>
    <row r="20" spans="1:13" ht="15" customHeight="1">
      <c r="A20" s="1"/>
      <c r="B20" s="1"/>
      <c r="C20" s="1"/>
      <c r="D20" s="5"/>
      <c r="E20" s="5"/>
      <c r="F20" s="1"/>
      <c r="G20" s="5"/>
      <c r="H20" s="5"/>
      <c r="I20" s="1"/>
      <c r="M20" s="47"/>
    </row>
    <row r="21" spans="1:13" ht="15" customHeight="1">
      <c r="A21" s="1" t="s">
        <v>73</v>
      </c>
      <c r="B21" s="1"/>
      <c r="C21" s="1"/>
      <c r="D21" s="5"/>
      <c r="E21" s="5"/>
      <c r="F21" s="1"/>
      <c r="G21" s="5"/>
      <c r="H21" s="5"/>
      <c r="I21" s="1"/>
    </row>
    <row r="22" spans="1:13" ht="15" customHeight="1">
      <c r="A22" s="1"/>
      <c r="B22" s="1"/>
      <c r="C22" s="1"/>
      <c r="D22" s="5"/>
      <c r="E22" s="5"/>
      <c r="F22" s="1"/>
      <c r="G22" s="5"/>
      <c r="H22" s="5"/>
      <c r="I22" s="1"/>
    </row>
    <row r="23" spans="1:13" ht="15" customHeight="1">
      <c r="A23" s="1"/>
      <c r="B23" s="1"/>
      <c r="C23" s="1" t="s">
        <v>67</v>
      </c>
      <c r="D23" s="5"/>
      <c r="E23" s="5"/>
      <c r="F23" s="1"/>
      <c r="G23" s="5"/>
      <c r="H23" s="5"/>
      <c r="I23" s="1"/>
    </row>
    <row r="24" spans="1:13" ht="15" customHeight="1">
      <c r="A24" s="1"/>
      <c r="B24" s="1"/>
      <c r="C24" s="1" t="s">
        <v>74</v>
      </c>
      <c r="D24" s="9">
        <v>2407</v>
      </c>
      <c r="E24" s="5"/>
      <c r="F24" s="1"/>
      <c r="G24" s="9">
        <v>2347.8200000000002</v>
      </c>
      <c r="H24" s="5"/>
      <c r="I24" s="1"/>
    </row>
    <row r="25" spans="1:13" ht="15" customHeight="1">
      <c r="A25" s="1"/>
      <c r="B25" s="1"/>
      <c r="C25" s="1" t="s">
        <v>75</v>
      </c>
      <c r="D25" s="34">
        <v>2442</v>
      </c>
      <c r="E25" s="35"/>
      <c r="F25" s="33"/>
      <c r="G25" s="34">
        <v>0</v>
      </c>
      <c r="H25" s="35"/>
      <c r="I25" s="1"/>
    </row>
    <row r="26" spans="1:13" ht="15" hidden="1" customHeight="1">
      <c r="A26" s="1"/>
      <c r="B26" s="1"/>
      <c r="C26" s="33" t="s">
        <v>76</v>
      </c>
      <c r="D26" s="37">
        <v>0</v>
      </c>
      <c r="E26" s="35"/>
      <c r="F26" s="33"/>
      <c r="G26" s="37">
        <v>0</v>
      </c>
      <c r="H26" s="35"/>
      <c r="I26" s="1"/>
    </row>
    <row r="27" spans="1:13" ht="17.25" customHeight="1">
      <c r="A27" s="1" t="s">
        <v>77</v>
      </c>
      <c r="B27" s="1"/>
      <c r="C27" s="1"/>
      <c r="D27" s="5"/>
      <c r="E27" s="9">
        <f>D25+D26+D24</f>
        <v>4849</v>
      </c>
      <c r="F27" s="1"/>
      <c r="G27" s="5"/>
      <c r="H27" s="9">
        <f>G25+G26+G24</f>
        <v>2347.8200000000002</v>
      </c>
      <c r="I27" s="1"/>
    </row>
    <row r="28" spans="1:13" ht="15" customHeight="1">
      <c r="A28" s="1"/>
      <c r="B28" s="1"/>
      <c r="C28" s="1"/>
      <c r="D28" s="5"/>
      <c r="E28" s="5"/>
      <c r="F28" s="1"/>
      <c r="G28" s="5"/>
      <c r="H28" s="5"/>
      <c r="I28" s="1"/>
    </row>
    <row r="29" spans="1:13" ht="15" customHeight="1">
      <c r="A29" s="1" t="s">
        <v>78</v>
      </c>
      <c r="B29" s="1"/>
      <c r="C29" s="1"/>
      <c r="D29" s="5"/>
      <c r="E29" s="9">
        <f>E19+E27</f>
        <v>27836.639999999996</v>
      </c>
      <c r="F29" s="1"/>
      <c r="G29" s="5"/>
      <c r="H29" s="9">
        <f>H19+H27</f>
        <v>8159.1999999999753</v>
      </c>
      <c r="I29" s="1"/>
    </row>
    <row r="30" spans="1:13" ht="15" customHeight="1">
      <c r="A30" s="1"/>
      <c r="B30" s="1"/>
      <c r="C30" s="1"/>
      <c r="D30" s="5"/>
      <c r="E30" s="5"/>
      <c r="F30" s="1"/>
      <c r="G30" s="5"/>
      <c r="H30" s="5"/>
      <c r="I30" s="1"/>
    </row>
    <row r="31" spans="1:13" ht="15" customHeight="1">
      <c r="A31" s="1" t="s">
        <v>79</v>
      </c>
      <c r="B31" s="1"/>
      <c r="C31" s="1"/>
      <c r="D31" s="5"/>
      <c r="E31" s="5"/>
      <c r="F31" s="1"/>
      <c r="G31" s="5"/>
      <c r="H31" s="5"/>
      <c r="I31" s="1"/>
    </row>
    <row r="32" spans="1:13" ht="16.5" customHeight="1">
      <c r="A32" s="1"/>
      <c r="B32" s="1" t="s">
        <v>67</v>
      </c>
      <c r="C32" s="1"/>
      <c r="D32" s="5"/>
      <c r="E32" s="5"/>
      <c r="F32" s="1"/>
      <c r="G32" s="5"/>
      <c r="H32" s="5"/>
      <c r="I32" s="1"/>
    </row>
    <row r="33" spans="1:9" ht="16.5" customHeight="1">
      <c r="A33" s="1"/>
      <c r="B33" s="1"/>
      <c r="C33" s="1" t="s">
        <v>80</v>
      </c>
      <c r="D33" s="9">
        <v>1341.17</v>
      </c>
      <c r="E33" s="5"/>
      <c r="F33" s="1"/>
      <c r="G33" s="9">
        <f>1264.44</f>
        <v>1264.44</v>
      </c>
      <c r="H33" s="5"/>
      <c r="I33" s="1"/>
    </row>
    <row r="34" spans="1:9" ht="16.5" customHeight="1">
      <c r="A34" s="1"/>
      <c r="B34" s="1" t="s">
        <v>68</v>
      </c>
      <c r="C34" s="1"/>
      <c r="D34" s="5"/>
      <c r="E34" s="5"/>
      <c r="F34" s="1"/>
      <c r="G34" s="5"/>
      <c r="H34" s="5"/>
      <c r="I34" s="1"/>
    </row>
    <row r="35" spans="1:9" ht="16.5" customHeight="1">
      <c r="A35" s="1"/>
      <c r="B35" s="1"/>
      <c r="C35" s="1" t="s">
        <v>81</v>
      </c>
      <c r="D35" s="9">
        <v>0</v>
      </c>
      <c r="E35" s="9">
        <f>D33+D35</f>
        <v>1341.17</v>
      </c>
      <c r="F35" s="1"/>
      <c r="G35" s="9">
        <v>0</v>
      </c>
      <c r="H35" s="9">
        <f>G33+G35</f>
        <v>1264.44</v>
      </c>
      <c r="I35" s="1"/>
    </row>
    <row r="36" spans="1:9" ht="15" customHeight="1">
      <c r="A36" s="1"/>
      <c r="B36" s="1"/>
      <c r="C36" s="1"/>
      <c r="D36" s="5"/>
      <c r="E36" s="5"/>
      <c r="F36" s="1"/>
      <c r="G36" s="5"/>
      <c r="H36" s="5"/>
      <c r="I36" s="1"/>
    </row>
    <row r="37" spans="1:9" ht="15" customHeight="1">
      <c r="A37" s="1" t="s">
        <v>78</v>
      </c>
      <c r="B37" s="1"/>
      <c r="C37" s="1"/>
      <c r="D37" s="5"/>
      <c r="E37" s="9">
        <f>E29+E35</f>
        <v>29177.809999999998</v>
      </c>
      <c r="F37" s="1"/>
      <c r="G37" s="5"/>
      <c r="H37" s="9">
        <f>H29+H35</f>
        <v>9423.6399999999758</v>
      </c>
      <c r="I37" s="1"/>
    </row>
    <row r="38" spans="1:9" ht="15" customHeight="1">
      <c r="A38" s="1"/>
      <c r="B38" s="1"/>
      <c r="C38" s="1"/>
      <c r="D38" s="5"/>
      <c r="E38" s="27"/>
      <c r="F38" s="1"/>
      <c r="G38" s="5"/>
      <c r="H38" s="27"/>
      <c r="I38" s="1"/>
    </row>
    <row r="39" spans="1:9" ht="15" customHeight="1">
      <c r="A39" s="1" t="s">
        <v>82</v>
      </c>
      <c r="B39" s="1"/>
      <c r="C39" s="1"/>
      <c r="D39" s="5"/>
      <c r="E39" s="9">
        <f>E37</f>
        <v>29177.809999999998</v>
      </c>
      <c r="F39" s="1"/>
      <c r="G39" s="5"/>
      <c r="H39" s="9">
        <f>H37</f>
        <v>9423.6399999999758</v>
      </c>
      <c r="I39" s="1"/>
    </row>
    <row r="40" spans="1:9" ht="15" customHeight="1">
      <c r="A40" s="1"/>
      <c r="B40" s="1"/>
      <c r="C40" s="1"/>
      <c r="D40" s="5"/>
      <c r="E40" s="27"/>
      <c r="F40" s="1"/>
      <c r="G40" s="5"/>
      <c r="H40" s="27"/>
      <c r="I40" s="1"/>
    </row>
    <row r="41" spans="1:9" ht="15" customHeight="1">
      <c r="A41" s="1" t="s">
        <v>83</v>
      </c>
      <c r="B41" s="1"/>
      <c r="C41" s="1"/>
      <c r="D41" s="5"/>
      <c r="E41" s="9">
        <f>SUM(E39:E40)</f>
        <v>29177.809999999998</v>
      </c>
      <c r="F41" s="1"/>
      <c r="G41" s="5"/>
      <c r="H41" s="9">
        <f>SUM(H39:H40)</f>
        <v>9423.6399999999758</v>
      </c>
      <c r="I41" s="1"/>
    </row>
    <row r="46" spans="1:9" ht="15" customHeight="1">
      <c r="E46" s="38"/>
      <c r="H46" s="38"/>
    </row>
  </sheetData>
  <phoneticPr fontId="0" type="noConversion"/>
  <pageMargins left="0.75" right="0.75" top="1" bottom="1" header="0.5" footer="0.5"/>
  <pageSetup paperSize="9" scale="79" orientation="portrait" verticalDpi="300" r:id="rId1"/>
  <headerFooter alignWithMargins="0">
    <oddHeader>&amp;L&amp;"Times New Roman,Normaali"Emmaus Helsinki ry
Mäkelänkatu 54 A
00510 Helsinki
y-tunnus 0315404-8
TILINPÄÄTÖS&amp;R'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Q113"/>
  <sheetViews>
    <sheetView topLeftCell="A10" workbookViewId="0">
      <selection activeCell="E24" sqref="E24"/>
    </sheetView>
  </sheetViews>
  <sheetFormatPr defaultRowHeight="12.75"/>
  <cols>
    <col min="4" max="4" width="38.85546875" customWidth="1"/>
    <col min="5" max="5" width="15.5703125" customWidth="1"/>
    <col min="7" max="7" width="15.5703125" customWidth="1"/>
  </cols>
  <sheetData>
    <row r="3" spans="1:7" ht="15" customHeight="1">
      <c r="A3" s="32"/>
    </row>
    <row r="4" spans="1:7" ht="15" customHeight="1">
      <c r="A4" s="32"/>
    </row>
    <row r="5" spans="1:7" ht="15" customHeight="1">
      <c r="A5" s="32"/>
    </row>
    <row r="6" spans="1:7" ht="15" customHeight="1">
      <c r="A6" s="32"/>
    </row>
    <row r="7" spans="1:7" ht="15" customHeight="1">
      <c r="A7" s="32" t="s">
        <v>6</v>
      </c>
      <c r="G7" s="4" t="s">
        <v>84</v>
      </c>
    </row>
    <row r="8" spans="1:7" ht="18" customHeight="1">
      <c r="A8" s="3" t="s">
        <v>85</v>
      </c>
      <c r="B8" s="48"/>
      <c r="C8" s="48"/>
      <c r="D8" s="48"/>
      <c r="E8" s="48"/>
      <c r="F8" s="1"/>
      <c r="G8" s="48"/>
    </row>
    <row r="9" spans="1:7" ht="15" customHeight="1">
      <c r="A9" s="52"/>
      <c r="B9" s="1"/>
      <c r="C9" s="1"/>
      <c r="D9" s="1"/>
      <c r="E9" s="1"/>
      <c r="F9" s="1"/>
      <c r="G9" s="1"/>
    </row>
    <row r="10" spans="1:7" ht="15" customHeight="1">
      <c r="A10" s="3" t="s">
        <v>86</v>
      </c>
      <c r="B10" s="1"/>
      <c r="C10" s="1"/>
      <c r="D10" s="1"/>
      <c r="E10" s="1"/>
      <c r="F10" s="28"/>
      <c r="G10" s="1"/>
    </row>
    <row r="11" spans="1:7" ht="15" customHeight="1">
      <c r="A11" s="52"/>
      <c r="B11" s="1"/>
      <c r="C11" s="1"/>
      <c r="D11" s="1"/>
      <c r="E11" s="1"/>
      <c r="F11" s="28"/>
      <c r="G11" s="1"/>
    </row>
    <row r="12" spans="1:7" ht="15" customHeight="1">
      <c r="A12" s="52"/>
      <c r="B12" s="1" t="s">
        <v>87</v>
      </c>
      <c r="C12" s="1"/>
      <c r="D12" s="1"/>
      <c r="E12" s="1"/>
      <c r="F12" s="28"/>
      <c r="G12" s="1"/>
    </row>
    <row r="13" spans="1:7" ht="15" customHeight="1">
      <c r="A13" s="52"/>
      <c r="B13" s="1" t="s">
        <v>88</v>
      </c>
      <c r="C13" s="1"/>
      <c r="D13" s="1"/>
      <c r="E13" s="1"/>
      <c r="F13" s="28"/>
      <c r="G13" s="1"/>
    </row>
    <row r="14" spans="1:7" ht="15" customHeight="1">
      <c r="A14" s="51"/>
      <c r="B14" s="51"/>
      <c r="C14" s="51"/>
      <c r="D14" s="51"/>
      <c r="E14" s="51"/>
      <c r="F14" s="28"/>
      <c r="G14" s="51"/>
    </row>
    <row r="15" spans="1:7" ht="15" customHeight="1">
      <c r="A15" s="53" t="s">
        <v>89</v>
      </c>
      <c r="B15" s="51"/>
      <c r="C15" s="51"/>
      <c r="D15" s="51"/>
      <c r="E15" s="25">
        <v>2019</v>
      </c>
      <c r="F15" s="1"/>
      <c r="G15" s="25">
        <v>2018</v>
      </c>
    </row>
    <row r="16" spans="1:7" ht="15" customHeight="1">
      <c r="A16" s="28"/>
      <c r="B16" s="28"/>
      <c r="C16" s="28"/>
      <c r="D16" s="28"/>
      <c r="E16" s="28"/>
      <c r="F16" s="28"/>
      <c r="G16" s="28"/>
    </row>
    <row r="17" spans="1:7" ht="15" customHeight="1">
      <c r="A17" s="28"/>
      <c r="B17" s="28" t="s">
        <v>90</v>
      </c>
      <c r="C17" s="28"/>
      <c r="D17" s="28"/>
      <c r="E17" s="54">
        <v>274</v>
      </c>
      <c r="F17" s="28"/>
      <c r="G17" s="54">
        <v>274</v>
      </c>
    </row>
    <row r="18" spans="1:7" ht="15" customHeight="1">
      <c r="A18" s="28"/>
      <c r="B18" s="28"/>
      <c r="C18" s="28"/>
      <c r="D18" s="28"/>
      <c r="E18" s="54"/>
      <c r="F18" s="28"/>
      <c r="G18" s="54"/>
    </row>
    <row r="19" spans="1:7" ht="15" customHeight="1">
      <c r="A19" s="3" t="s">
        <v>91</v>
      </c>
      <c r="B19" s="1"/>
      <c r="C19" s="1"/>
      <c r="D19" s="28"/>
      <c r="E19" s="28"/>
      <c r="F19" s="28"/>
      <c r="G19" s="28"/>
    </row>
    <row r="20" spans="1:7" ht="15" customHeight="1">
      <c r="A20" s="1"/>
      <c r="B20" s="1"/>
      <c r="C20" s="1"/>
      <c r="D20" s="28"/>
      <c r="E20" s="28"/>
      <c r="F20" s="28"/>
      <c r="G20" s="28"/>
    </row>
    <row r="21" spans="1:7" ht="15" customHeight="1">
      <c r="A21" s="1"/>
      <c r="B21" s="2" t="s">
        <v>92</v>
      </c>
      <c r="C21" s="1"/>
      <c r="D21" s="28"/>
      <c r="E21" s="25">
        <v>2019</v>
      </c>
      <c r="F21" s="1"/>
      <c r="G21" s="25">
        <v>2018</v>
      </c>
    </row>
    <row r="22" spans="1:7" ht="15" customHeight="1">
      <c r="A22" s="1"/>
      <c r="B22" s="1"/>
      <c r="C22" s="1"/>
      <c r="D22" s="28"/>
      <c r="E22" s="28"/>
      <c r="F22" s="28"/>
      <c r="G22" s="28"/>
    </row>
    <row r="23" spans="1:7" ht="15" customHeight="1">
      <c r="A23" s="1"/>
      <c r="B23" s="28" t="s">
        <v>93</v>
      </c>
      <c r="C23" s="28"/>
      <c r="D23" s="28"/>
      <c r="E23" s="28">
        <v>5</v>
      </c>
      <c r="F23" s="28"/>
      <c r="G23" s="28">
        <v>5</v>
      </c>
    </row>
    <row r="24" spans="1:7" ht="15" customHeight="1">
      <c r="A24" s="1"/>
      <c r="B24" s="1"/>
      <c r="C24" s="1"/>
      <c r="D24" s="28"/>
      <c r="E24" s="28"/>
      <c r="F24" s="28"/>
      <c r="G24" s="28"/>
    </row>
    <row r="25" spans="1:7" ht="15" customHeight="1">
      <c r="A25" s="1"/>
      <c r="B25" s="1" t="s">
        <v>94</v>
      </c>
      <c r="C25" s="1"/>
      <c r="D25" s="28"/>
      <c r="E25" s="28"/>
      <c r="F25" s="28"/>
      <c r="G25" s="28"/>
    </row>
    <row r="26" spans="1:7" ht="15" customHeight="1">
      <c r="A26" s="1"/>
      <c r="B26" s="2"/>
      <c r="C26" s="1"/>
      <c r="D26" s="5"/>
      <c r="E26" s="25">
        <v>2019</v>
      </c>
      <c r="F26" s="1"/>
      <c r="G26" s="25">
        <v>2018</v>
      </c>
    </row>
    <row r="27" spans="1:7" ht="15" customHeight="1">
      <c r="A27" s="1"/>
      <c r="B27" s="1"/>
      <c r="C27" s="1"/>
      <c r="D27" s="5"/>
      <c r="E27" s="5"/>
      <c r="F27" s="1"/>
      <c r="G27" s="5"/>
    </row>
    <row r="28" spans="1:7" ht="15" customHeight="1">
      <c r="A28" s="1"/>
      <c r="B28" s="1"/>
      <c r="C28" s="1" t="s">
        <v>95</v>
      </c>
      <c r="D28" s="1"/>
      <c r="E28" s="61">
        <v>110670.91</v>
      </c>
      <c r="F28" s="5"/>
      <c r="G28" s="61">
        <v>102108.52</v>
      </c>
    </row>
    <row r="29" spans="1:7" ht="15" customHeight="1">
      <c r="A29" s="1"/>
      <c r="B29" s="1"/>
      <c r="C29" s="1" t="s">
        <v>96</v>
      </c>
      <c r="D29" s="1"/>
      <c r="E29" s="61">
        <v>-2887.03</v>
      </c>
      <c r="F29" s="5"/>
      <c r="G29" s="61">
        <v>4739.01</v>
      </c>
    </row>
    <row r="30" spans="1:7" ht="15" customHeight="1">
      <c r="A30" s="1"/>
      <c r="B30" s="1"/>
      <c r="C30" s="1" t="s">
        <v>97</v>
      </c>
      <c r="D30" s="1"/>
      <c r="E30" s="61">
        <v>27363.02</v>
      </c>
      <c r="F30" s="5"/>
      <c r="G30" s="61">
        <v>25410.61</v>
      </c>
    </row>
    <row r="31" spans="1:7" ht="15" hidden="1" customHeight="1">
      <c r="A31" s="1"/>
      <c r="B31" s="1"/>
      <c r="C31" s="1" t="s">
        <v>98</v>
      </c>
      <c r="D31" s="1"/>
      <c r="E31" s="64">
        <v>0</v>
      </c>
      <c r="F31" s="5"/>
      <c r="G31" s="64">
        <v>0</v>
      </c>
    </row>
    <row r="32" spans="1:7" ht="15" customHeight="1">
      <c r="A32" s="1"/>
      <c r="B32" s="1"/>
      <c r="C32" s="1" t="s">
        <v>99</v>
      </c>
      <c r="D32" s="1"/>
      <c r="E32" s="61">
        <v>-569.17999999999995</v>
      </c>
      <c r="F32" s="5"/>
      <c r="G32" s="61">
        <v>941.03</v>
      </c>
    </row>
    <row r="33" spans="1:17" ht="15" customHeight="1">
      <c r="A33" s="1"/>
      <c r="B33" s="1"/>
      <c r="C33" s="1" t="s">
        <v>100</v>
      </c>
      <c r="D33" s="1"/>
      <c r="E33" s="61">
        <v>-7805.6</v>
      </c>
      <c r="F33" s="5"/>
      <c r="G33" s="61">
        <v>-6809.78</v>
      </c>
    </row>
    <row r="34" spans="1:17" ht="15" customHeight="1">
      <c r="A34" s="1"/>
      <c r="B34" s="1"/>
      <c r="C34" s="1" t="s">
        <v>101</v>
      </c>
      <c r="D34" s="1"/>
      <c r="E34" s="61">
        <v>2205.5</v>
      </c>
      <c r="F34" s="5"/>
      <c r="G34" s="61">
        <v>2603.7600000000002</v>
      </c>
    </row>
    <row r="35" spans="1:17" ht="15" customHeight="1">
      <c r="A35" s="1"/>
      <c r="B35" s="1"/>
      <c r="C35" s="1" t="s">
        <v>102</v>
      </c>
      <c r="D35" s="1"/>
      <c r="E35" s="61">
        <v>-1654.2</v>
      </c>
      <c r="F35" s="5"/>
      <c r="G35" s="61">
        <v>-1940.03</v>
      </c>
    </row>
    <row r="36" spans="1:17" ht="15" customHeight="1">
      <c r="A36" s="1"/>
      <c r="B36" s="1"/>
      <c r="C36" s="1" t="s">
        <v>103</v>
      </c>
      <c r="D36" s="1"/>
      <c r="E36" s="61">
        <v>1114.52</v>
      </c>
      <c r="F36" s="5"/>
      <c r="G36" s="61">
        <v>958.9</v>
      </c>
    </row>
    <row r="37" spans="1:17" ht="15" customHeight="1">
      <c r="A37" s="1"/>
      <c r="B37" s="1"/>
      <c r="C37" s="1" t="s">
        <v>104</v>
      </c>
      <c r="D37" s="1"/>
      <c r="E37" s="61">
        <v>241.22</v>
      </c>
      <c r="F37" s="5"/>
      <c r="G37" s="61">
        <v>67.38</v>
      </c>
    </row>
    <row r="38" spans="1:17" ht="15" customHeight="1">
      <c r="A38" s="1"/>
      <c r="B38" s="1"/>
      <c r="C38" s="1" t="s">
        <v>105</v>
      </c>
      <c r="D38" s="1"/>
      <c r="E38" s="61">
        <v>852.15</v>
      </c>
      <c r="F38" s="5"/>
      <c r="G38" s="61">
        <v>878.14</v>
      </c>
    </row>
    <row r="39" spans="1:17" ht="15" customHeight="1">
      <c r="A39" s="1"/>
      <c r="B39" s="1"/>
      <c r="C39" s="1" t="s">
        <v>106</v>
      </c>
      <c r="D39" s="1"/>
      <c r="E39" s="65">
        <v>151.99</v>
      </c>
      <c r="F39" s="5"/>
      <c r="G39" s="65">
        <v>0.81</v>
      </c>
    </row>
    <row r="40" spans="1:17" ht="15" customHeight="1">
      <c r="A40" s="1"/>
      <c r="B40" s="1"/>
      <c r="C40" s="1"/>
      <c r="D40" s="1"/>
      <c r="E40" s="61"/>
      <c r="F40" s="5"/>
      <c r="G40" s="61"/>
    </row>
    <row r="41" spans="1:17" ht="15" customHeight="1">
      <c r="A41" s="1"/>
      <c r="B41" s="1"/>
      <c r="C41" s="2" t="s">
        <v>107</v>
      </c>
      <c r="D41" s="2"/>
      <c r="E41" s="62">
        <f>SUM(E28:E40)</f>
        <v>129683.3</v>
      </c>
      <c r="F41" s="6"/>
      <c r="G41" s="62">
        <f>SUM(G28:G40)</f>
        <v>128958.35</v>
      </c>
    </row>
    <row r="42" spans="1:17" ht="15" customHeight="1">
      <c r="A42" s="1"/>
      <c r="B42" s="1"/>
      <c r="C42" s="2"/>
      <c r="D42" s="2"/>
      <c r="E42" s="62"/>
      <c r="F42" s="6"/>
      <c r="G42" s="62"/>
    </row>
    <row r="43" spans="1:17" ht="15" customHeight="1">
      <c r="A43" s="1"/>
      <c r="B43" s="1" t="s">
        <v>108</v>
      </c>
      <c r="C43" s="49"/>
      <c r="D43" s="49"/>
      <c r="E43" s="63">
        <v>24194.02</v>
      </c>
      <c r="F43" s="6"/>
      <c r="G43" s="63">
        <v>41151.120000000003</v>
      </c>
    </row>
    <row r="44" spans="1:17" ht="15" customHeight="1">
      <c r="A44" s="1"/>
      <c r="B44" s="1"/>
      <c r="C44" s="1"/>
      <c r="D44" s="28"/>
      <c r="E44" s="62"/>
      <c r="F44" s="28"/>
      <c r="G44" s="28"/>
      <c r="L44" s="2"/>
      <c r="M44" s="1"/>
      <c r="N44" s="5"/>
      <c r="O44" s="5"/>
      <c r="P44" s="1"/>
      <c r="Q44" s="5"/>
    </row>
    <row r="45" spans="1:17" ht="15" customHeight="1">
      <c r="A45" s="28"/>
      <c r="B45" s="28"/>
      <c r="C45" s="28"/>
      <c r="D45" s="28"/>
      <c r="E45" s="63"/>
      <c r="F45" s="28"/>
      <c r="G45" s="28"/>
      <c r="L45" s="1"/>
      <c r="M45" s="1"/>
      <c r="N45" s="1"/>
      <c r="O45" s="26"/>
      <c r="P45" s="5"/>
      <c r="Q45" s="26"/>
    </row>
    <row r="46" spans="1:17" ht="15" customHeight="1">
      <c r="A46" s="53" t="s">
        <v>109</v>
      </c>
      <c r="B46" s="28"/>
      <c r="C46" s="28"/>
      <c r="D46" s="28"/>
      <c r="E46" s="28"/>
      <c r="F46" s="28"/>
      <c r="G46" s="28"/>
      <c r="L46" s="1"/>
      <c r="M46" s="1"/>
      <c r="N46" s="1"/>
      <c r="O46" s="5"/>
      <c r="P46" s="5"/>
      <c r="Q46" s="5"/>
    </row>
    <row r="47" spans="1:17" ht="15" customHeight="1">
      <c r="A47" s="53"/>
      <c r="B47" s="28"/>
      <c r="C47" s="28"/>
      <c r="D47" s="28"/>
      <c r="E47" s="28"/>
      <c r="F47" s="28"/>
      <c r="G47" s="28"/>
      <c r="L47" s="1"/>
      <c r="M47" s="1"/>
      <c r="N47" s="1"/>
      <c r="O47" s="5"/>
      <c r="P47" s="5"/>
      <c r="Q47" s="5"/>
    </row>
    <row r="48" spans="1:17" ht="15" customHeight="1">
      <c r="A48" s="28"/>
      <c r="B48" s="2" t="s">
        <v>110</v>
      </c>
      <c r="C48" s="28"/>
      <c r="D48" s="28"/>
      <c r="E48" s="28"/>
      <c r="F48" s="28"/>
      <c r="G48" s="28"/>
      <c r="L48" s="1"/>
      <c r="M48" s="1"/>
      <c r="N48" s="1"/>
      <c r="O48" s="5"/>
      <c r="P48" s="5"/>
      <c r="Q48" s="5"/>
    </row>
    <row r="49" spans="2:17" ht="15" customHeight="1">
      <c r="B49" s="2"/>
      <c r="L49" s="1"/>
      <c r="M49" s="1"/>
      <c r="N49" s="1"/>
      <c r="O49" s="5"/>
      <c r="P49" s="5"/>
      <c r="Q49" s="5"/>
    </row>
    <row r="50" spans="2:17" ht="15" customHeight="1">
      <c r="B50" s="2" t="s">
        <v>111</v>
      </c>
      <c r="C50" s="1"/>
      <c r="D50" s="5"/>
      <c r="E50" s="5"/>
      <c r="F50" s="1"/>
      <c r="G50" s="5"/>
      <c r="L50" s="1"/>
      <c r="M50" s="1"/>
      <c r="N50" s="1"/>
      <c r="O50" s="5"/>
      <c r="P50" s="5"/>
      <c r="Q50" s="5"/>
    </row>
    <row r="51" spans="2:17" ht="15" customHeight="1">
      <c r="B51" s="1"/>
      <c r="C51" s="1"/>
      <c r="D51" s="5"/>
      <c r="E51" s="5"/>
      <c r="F51" s="1"/>
      <c r="G51" s="5"/>
      <c r="L51" s="1"/>
      <c r="M51" s="1"/>
      <c r="N51" s="1"/>
      <c r="O51" s="5"/>
      <c r="P51" s="5"/>
      <c r="Q51" s="5"/>
    </row>
    <row r="52" spans="2:17" ht="15" customHeight="1">
      <c r="B52" s="1"/>
      <c r="C52" s="1" t="s">
        <v>112</v>
      </c>
      <c r="D52" s="5"/>
      <c r="E52" s="27">
        <v>804122.56</v>
      </c>
      <c r="F52" s="10"/>
      <c r="G52" s="27">
        <v>794698.92</v>
      </c>
      <c r="L52" s="1"/>
      <c r="M52" s="1"/>
      <c r="N52" s="1"/>
      <c r="O52" s="5"/>
      <c r="P52" s="5"/>
      <c r="Q52" s="5"/>
    </row>
    <row r="53" spans="2:17" ht="15" customHeight="1">
      <c r="B53" s="1"/>
      <c r="C53" s="1" t="s">
        <v>47</v>
      </c>
      <c r="D53" s="27"/>
      <c r="E53" s="42">
        <v>29177.81</v>
      </c>
      <c r="F53" s="10"/>
      <c r="G53" s="42">
        <v>9423.64</v>
      </c>
      <c r="L53" s="1"/>
      <c r="M53" s="1"/>
      <c r="N53" s="1"/>
      <c r="O53" s="43"/>
      <c r="P53" s="5"/>
      <c r="Q53" s="43"/>
    </row>
    <row r="54" spans="2:17" ht="15" customHeight="1">
      <c r="B54" s="1"/>
      <c r="C54" s="1" t="s">
        <v>48</v>
      </c>
      <c r="D54" s="5"/>
      <c r="E54" s="39">
        <f>SUM(E52:E53)</f>
        <v>833300.37000000011</v>
      </c>
      <c r="F54" s="10"/>
      <c r="G54" s="39">
        <f>SUM(G52:G53)</f>
        <v>804122.56</v>
      </c>
      <c r="L54" s="1"/>
      <c r="M54" s="1"/>
      <c r="N54" s="1"/>
      <c r="O54" s="5"/>
      <c r="P54" s="5"/>
      <c r="Q54" s="5"/>
    </row>
    <row r="55" spans="2:17" ht="15" customHeight="1">
      <c r="B55" s="1"/>
      <c r="C55" s="1"/>
      <c r="D55" s="1"/>
      <c r="E55" s="1"/>
      <c r="F55" s="1"/>
      <c r="G55" s="1"/>
      <c r="L55" s="1"/>
      <c r="M55" s="2"/>
      <c r="N55" s="2"/>
      <c r="O55" s="18"/>
      <c r="P55" s="6"/>
      <c r="Q55" s="18"/>
    </row>
    <row r="56" spans="2:17" ht="15" customHeight="1">
      <c r="B56" s="2" t="s">
        <v>113</v>
      </c>
      <c r="C56" s="2"/>
      <c r="D56" s="2"/>
      <c r="E56" s="6">
        <f>E54</f>
        <v>833300.37000000011</v>
      </c>
      <c r="F56" s="2"/>
      <c r="G56" s="6">
        <f>G54</f>
        <v>804122.56</v>
      </c>
      <c r="L56" s="1"/>
      <c r="M56" s="2"/>
      <c r="N56" s="2"/>
      <c r="O56" s="18"/>
      <c r="P56" s="6"/>
      <c r="Q56" s="18"/>
    </row>
    <row r="57" spans="2:17" ht="17.100000000000001" customHeight="1">
      <c r="B57" s="49"/>
      <c r="C57" s="49"/>
      <c r="D57" s="49"/>
      <c r="E57" s="50"/>
      <c r="F57" s="49"/>
      <c r="G57" s="50"/>
      <c r="L57" s="1"/>
      <c r="M57" s="2"/>
      <c r="N57" s="2"/>
      <c r="O57" s="57"/>
      <c r="P57" s="6"/>
      <c r="Q57" s="57"/>
    </row>
    <row r="58" spans="2:17" ht="17.100000000000001" customHeight="1">
      <c r="L58" s="1"/>
      <c r="M58" s="1"/>
      <c r="N58" s="1"/>
      <c r="O58" s="1"/>
      <c r="P58" s="1"/>
      <c r="Q58" s="1"/>
    </row>
    <row r="59" spans="2:17" ht="17.100000000000001" customHeight="1"/>
    <row r="60" spans="2:17" ht="17.100000000000001" customHeight="1"/>
    <row r="61" spans="2:17" ht="17.100000000000001" customHeight="1"/>
    <row r="62" spans="2:17" ht="17.100000000000001" customHeight="1"/>
    <row r="63" spans="2:17" ht="17.100000000000001" customHeight="1"/>
    <row r="64" spans="2:17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</sheetData>
  <phoneticPr fontId="13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&amp;L&amp;"Times New Roman,Normaali"Emmaus Helsinki ry
Mäkelänkatu 54 A
00510 Helsinki
y-tunnus 0315404-8
TILINPÄÄTÖS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IU46"/>
  <sheetViews>
    <sheetView topLeftCell="A18" zoomScaleNormal="100" workbookViewId="0">
      <selection activeCell="C34" sqref="C34"/>
    </sheetView>
  </sheetViews>
  <sheetFormatPr defaultRowHeight="15.75"/>
  <cols>
    <col min="1" max="1" width="8.7109375" style="1" customWidth="1"/>
    <col min="2" max="2" width="4.7109375" style="1" customWidth="1"/>
    <col min="3" max="3" width="44" style="1" customWidth="1"/>
    <col min="4" max="4" width="14.85546875" style="1" customWidth="1"/>
    <col min="5" max="5" width="18.140625" style="1" customWidth="1"/>
    <col min="6" max="6" width="11.7109375" style="1" customWidth="1"/>
    <col min="7" max="8" width="9.140625" style="1"/>
    <col min="9" max="9" width="11.28515625" style="1" bestFit="1" customWidth="1"/>
    <col min="10" max="10" width="9.140625" style="1"/>
    <col min="11" max="11" width="10.7109375" style="1" bestFit="1" customWidth="1"/>
    <col min="12" max="12" width="11.28515625" style="1" bestFit="1" customWidth="1"/>
    <col min="13" max="13" width="10.7109375" style="1" bestFit="1" customWidth="1"/>
    <col min="14" max="16384" width="9.140625" style="1"/>
  </cols>
  <sheetData>
    <row r="8" spans="1:13">
      <c r="B8" s="5"/>
      <c r="E8" s="48"/>
      <c r="H8"/>
      <c r="L8" s="5"/>
      <c r="M8" s="5"/>
    </row>
    <row r="9" spans="1:13">
      <c r="B9" s="28"/>
      <c r="C9" s="28"/>
      <c r="D9" s="28"/>
      <c r="E9" s="1" t="s">
        <v>114</v>
      </c>
      <c r="H9"/>
      <c r="L9" s="5"/>
      <c r="M9" s="5"/>
    </row>
    <row r="10" spans="1:13" ht="18.75">
      <c r="A10" s="55" t="s">
        <v>115</v>
      </c>
      <c r="B10" s="56"/>
      <c r="G10"/>
      <c r="H10"/>
      <c r="K10" s="44"/>
      <c r="L10" s="5"/>
      <c r="M10" s="5"/>
    </row>
    <row r="11" spans="1:13" ht="18.75">
      <c r="A11" s="55"/>
      <c r="B11" s="56"/>
      <c r="G11"/>
      <c r="H11"/>
      <c r="K11" s="44"/>
      <c r="L11" s="5"/>
      <c r="M11" s="5"/>
    </row>
    <row r="12" spans="1:13">
      <c r="B12" s="1" t="s">
        <v>116</v>
      </c>
      <c r="D12" s="1" t="s">
        <v>117</v>
      </c>
      <c r="E12" s="1" t="s">
        <v>118</v>
      </c>
      <c r="G12"/>
      <c r="H12"/>
      <c r="K12" s="44"/>
    </row>
    <row r="13" spans="1:13">
      <c r="B13" s="1" t="s">
        <v>119</v>
      </c>
      <c r="D13" s="1" t="s">
        <v>117</v>
      </c>
      <c r="E13" s="1" t="s">
        <v>118</v>
      </c>
      <c r="G13"/>
      <c r="H13"/>
    </row>
    <row r="14" spans="1:13">
      <c r="B14" s="1" t="s">
        <v>120</v>
      </c>
      <c r="D14" s="1" t="s">
        <v>117</v>
      </c>
      <c r="G14"/>
      <c r="H14"/>
    </row>
    <row r="15" spans="1:13">
      <c r="B15" s="1" t="s">
        <v>121</v>
      </c>
      <c r="D15" s="1" t="s">
        <v>117</v>
      </c>
      <c r="G15"/>
      <c r="H15"/>
    </row>
    <row r="16" spans="1:13">
      <c r="G16"/>
      <c r="H16"/>
    </row>
    <row r="17" spans="1:255" ht="18.75">
      <c r="A17" s="55" t="s">
        <v>122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</row>
    <row r="18" spans="1:255">
      <c r="G18"/>
      <c r="H18"/>
    </row>
    <row r="19" spans="1:255">
      <c r="B19" s="1" t="s">
        <v>123</v>
      </c>
      <c r="G19"/>
      <c r="H19"/>
    </row>
    <row r="20" spans="1:255">
      <c r="B20" s="1" t="s">
        <v>124</v>
      </c>
      <c r="D20" s="1" t="s">
        <v>125</v>
      </c>
      <c r="G20"/>
      <c r="H20"/>
    </row>
    <row r="21" spans="1:255">
      <c r="B21" s="1" t="s">
        <v>126</v>
      </c>
      <c r="D21" s="1" t="s">
        <v>127</v>
      </c>
      <c r="G21"/>
      <c r="H21"/>
    </row>
    <row r="22" spans="1:255">
      <c r="B22" s="1" t="s">
        <v>128</v>
      </c>
      <c r="D22" s="1" t="s">
        <v>129</v>
      </c>
      <c r="G22"/>
      <c r="H22"/>
    </row>
    <row r="23" spans="1:255">
      <c r="B23" s="1" t="s">
        <v>130</v>
      </c>
      <c r="D23" s="1" t="s">
        <v>131</v>
      </c>
      <c r="G23"/>
      <c r="H23"/>
    </row>
    <row r="24" spans="1:255">
      <c r="B24" s="1" t="s">
        <v>132</v>
      </c>
      <c r="D24" s="1" t="s">
        <v>133</v>
      </c>
      <c r="G24"/>
      <c r="H24"/>
    </row>
    <row r="25" spans="1:255">
      <c r="B25" s="1" t="s">
        <v>134</v>
      </c>
      <c r="D25" s="1" t="s">
        <v>135</v>
      </c>
      <c r="G25"/>
      <c r="H25"/>
    </row>
    <row r="26" spans="1:255">
      <c r="A26"/>
      <c r="B26"/>
      <c r="C26"/>
      <c r="D26"/>
      <c r="E26"/>
      <c r="F26"/>
      <c r="G26"/>
      <c r="H26"/>
    </row>
    <row r="27" spans="1:255" ht="18.75">
      <c r="A27" s="3" t="s">
        <v>136</v>
      </c>
      <c r="B27"/>
      <c r="C27"/>
      <c r="D27"/>
      <c r="E27"/>
      <c r="F27"/>
      <c r="G27"/>
      <c r="H27"/>
    </row>
    <row r="28" spans="1:255">
      <c r="A28"/>
      <c r="B28"/>
      <c r="C28"/>
      <c r="D28"/>
      <c r="E28"/>
      <c r="F28"/>
      <c r="G28"/>
      <c r="H28"/>
    </row>
    <row r="29" spans="1:255">
      <c r="A29"/>
      <c r="B29" s="17" t="s">
        <v>137</v>
      </c>
      <c r="C29"/>
      <c r="D29"/>
      <c r="E29"/>
      <c r="F29"/>
      <c r="G29"/>
      <c r="H29"/>
    </row>
    <row r="30" spans="1:255">
      <c r="A30"/>
      <c r="B30" s="1" t="s">
        <v>138</v>
      </c>
      <c r="C30"/>
      <c r="D30"/>
      <c r="E30"/>
      <c r="F30"/>
      <c r="G30"/>
      <c r="H30"/>
    </row>
    <row r="31" spans="1:255">
      <c r="A31"/>
      <c r="B31" s="1" t="s">
        <v>139</v>
      </c>
      <c r="C31"/>
      <c r="D31"/>
      <c r="E31"/>
      <c r="F31"/>
      <c r="G31"/>
      <c r="H31"/>
    </row>
    <row r="32" spans="1:255">
      <c r="A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</sheetData>
  <phoneticPr fontId="0" type="noConversion"/>
  <pageMargins left="0.75" right="0.75" top="1" bottom="1" header="0.4921259845" footer="0.4921259845"/>
  <pageSetup paperSize="9" scale="79" orientation="portrait" verticalDpi="300" r:id="rId1"/>
  <headerFooter alignWithMargins="0">
    <oddHeader>&amp;L&amp;"Times New Roman,Normaali"Emmaus Helsinki ry
Mäkelänkatu 54 A
00510 Helsinki
y-tunnus 0315404-8
TILINPÄÄTÖS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H40"/>
  <sheetViews>
    <sheetView workbookViewId="0">
      <selection activeCell="A34" sqref="A34"/>
    </sheetView>
  </sheetViews>
  <sheetFormatPr defaultRowHeight="15.75"/>
  <cols>
    <col min="1" max="1" width="24.42578125" style="1" customWidth="1"/>
    <col min="2" max="2" width="5" style="1" customWidth="1"/>
    <col min="3" max="3" width="14.7109375" style="1" customWidth="1"/>
    <col min="4" max="4" width="10.7109375" style="1" customWidth="1"/>
    <col min="5" max="5" width="5.85546875" style="1" customWidth="1"/>
    <col min="6" max="6" width="14.7109375" style="1" customWidth="1"/>
    <col min="7" max="7" width="10.85546875" style="1" bestFit="1" customWidth="1"/>
    <col min="8" max="16384" width="9.140625" style="1"/>
  </cols>
  <sheetData>
    <row r="2" spans="1:8">
      <c r="F2" s="4" t="s">
        <v>140</v>
      </c>
    </row>
    <row r="3" spans="1:8" ht="18.75">
      <c r="A3" s="32"/>
    </row>
    <row r="5" spans="1:8" ht="18.75">
      <c r="A5" s="32" t="s">
        <v>6</v>
      </c>
    </row>
    <row r="6" spans="1:8">
      <c r="B6" s="10"/>
      <c r="C6" s="10"/>
      <c r="D6" s="10"/>
      <c r="E6" s="10"/>
      <c r="F6" s="10"/>
      <c r="G6" s="10"/>
      <c r="H6" s="10"/>
    </row>
    <row r="7" spans="1:8">
      <c r="B7" s="10"/>
      <c r="C7" s="10"/>
      <c r="D7" s="10"/>
      <c r="E7" s="10"/>
      <c r="F7" s="10"/>
      <c r="G7" s="10"/>
      <c r="H7" s="10"/>
    </row>
    <row r="8" spans="1:8">
      <c r="A8" s="10" t="s">
        <v>141</v>
      </c>
      <c r="B8" s="10"/>
      <c r="C8" s="10"/>
      <c r="D8" s="10"/>
      <c r="E8" s="10"/>
      <c r="F8" s="10"/>
      <c r="G8" s="10"/>
      <c r="H8" s="10"/>
    </row>
    <row r="31" spans="1:7">
      <c r="A31" s="10"/>
      <c r="B31" s="10"/>
      <c r="C31" s="10"/>
      <c r="D31" s="10"/>
      <c r="E31" s="10"/>
      <c r="F31" s="10"/>
      <c r="G31" s="10"/>
    </row>
    <row r="33" spans="1:7">
      <c r="A33" s="2" t="s">
        <v>19</v>
      </c>
    </row>
    <row r="35" spans="1:7">
      <c r="A35" s="1" t="s">
        <v>142</v>
      </c>
    </row>
    <row r="38" spans="1:7">
      <c r="A38" s="10"/>
      <c r="B38" s="10"/>
      <c r="C38" s="10"/>
      <c r="D38" s="10"/>
      <c r="E38" s="10"/>
      <c r="F38" s="10"/>
      <c r="G38" s="10"/>
    </row>
    <row r="39" spans="1:7">
      <c r="A39" s="10"/>
      <c r="B39" s="10"/>
      <c r="C39" s="10"/>
      <c r="D39" s="10"/>
      <c r="E39" s="10"/>
      <c r="F39" s="10"/>
      <c r="G39" s="10"/>
    </row>
    <row r="40" spans="1:7">
      <c r="A40" s="10"/>
      <c r="B40" s="10"/>
      <c r="C40" s="10"/>
      <c r="D40" s="10"/>
      <c r="E40" s="10"/>
      <c r="F40" s="10"/>
      <c r="G40" s="10"/>
    </row>
  </sheetData>
  <phoneticPr fontId="0" type="noConversion"/>
  <pageMargins left="0.75" right="0.75" top="1" bottom="1" header="0.4921259845" footer="0.4921259845"/>
  <pageSetup paperSize="9" orientation="portrait" verticalDpi="300" r:id="rId1"/>
  <headerFooter alignWithMargins="0">
    <oddHeader>&amp;L&amp;"Times New Roman,Normaali"Emmaus Helsinki ry
Mäkelänkatu 54 A
00510 Helsinki
y-tunnus 0315404-8
TILINPÄÄTÖS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eko-osuusraha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Marika Lohi</dc:creator>
  <cp:keywords/>
  <dc:description/>
  <cp:lastModifiedBy>Emmaus Hki</cp:lastModifiedBy>
  <cp:revision/>
  <dcterms:created xsi:type="dcterms:W3CDTF">2000-03-27T17:15:37Z</dcterms:created>
  <dcterms:modified xsi:type="dcterms:W3CDTF">2020-03-24T17:46:24Z</dcterms:modified>
  <cp:category/>
  <cp:contentStatus/>
</cp:coreProperties>
</file>